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 кв" sheetId="1" r:id="rId1"/>
    <sheet name="2 кв." sheetId="2" r:id="rId2"/>
    <sheet name="3 кв." sheetId="3" r:id="rId3"/>
    <sheet name="4 кв." sheetId="4" r:id="rId4"/>
    <sheet name="годовой отчет" sheetId="5" r:id="rId5"/>
  </sheets>
  <definedNames>
    <definedName name="_edn1" localSheetId="0">'1 кв'!$A$80</definedName>
    <definedName name="_edn2" localSheetId="0">'1 кв'!$A$82</definedName>
    <definedName name="_edn3" localSheetId="0">'1 кв'!$A$83</definedName>
    <definedName name="_edn4" localSheetId="0">'1 кв'!$A$84</definedName>
    <definedName name="_ednref1" localSheetId="0">'1 кв'!#REF!</definedName>
    <definedName name="_ednref2" localSheetId="0">'1 кв'!$A$53</definedName>
    <definedName name="_ednref3" localSheetId="0">'1 кв'!$D$52</definedName>
    <definedName name="_ednref4" localSheetId="0">'1 кв'!$D$53</definedName>
    <definedName name="_xlnm.Print_Area" localSheetId="0">'1 кв'!$A$1:$E$52</definedName>
    <definedName name="_xlnm.Print_Area" localSheetId="1">'2 кв.'!$A$1:$E$61</definedName>
    <definedName name="_xlnm.Print_Area" localSheetId="2">'3 кв.'!$A$1:$E$63</definedName>
    <definedName name="_xlnm.Print_Area" localSheetId="3">'4 кв.'!$A$1:$E$60</definedName>
    <definedName name="_xlnm.Print_Area" localSheetId="4">'годовой отчет'!$A$1:$C$32</definedName>
  </definedNames>
  <calcPr calcId="145621"/>
</workbook>
</file>

<file path=xl/calcChain.xml><?xml version="1.0" encoding="utf-8"?>
<calcChain xmlns="http://schemas.openxmlformats.org/spreadsheetml/2006/main">
  <c r="E38" i="4" l="1"/>
  <c r="C9" i="5" l="1"/>
  <c r="C8" i="5"/>
  <c r="C7" i="5"/>
  <c r="C6" i="5"/>
  <c r="C15" i="5"/>
  <c r="C16" i="5"/>
  <c r="C17" i="5"/>
  <c r="C18" i="5"/>
  <c r="C19" i="5"/>
  <c r="C20" i="5"/>
  <c r="C21" i="5"/>
  <c r="C14" i="5"/>
  <c r="C12" i="5"/>
  <c r="E35" i="4"/>
  <c r="E34" i="4"/>
  <c r="E32" i="4"/>
  <c r="E31" i="4"/>
  <c r="E30" i="4"/>
  <c r="E29" i="4"/>
  <c r="E28" i="4"/>
  <c r="C30" i="5"/>
  <c r="C13" i="5" s="1"/>
  <c r="C10" i="5" l="1"/>
  <c r="B60" i="4"/>
  <c r="C22" i="5"/>
  <c r="B63" i="3"/>
  <c r="E41" i="3"/>
  <c r="C23" i="5" l="1"/>
  <c r="E38" i="3"/>
  <c r="E39" i="3"/>
  <c r="E37" i="3"/>
  <c r="E35" i="3" l="1"/>
  <c r="E34" i="3"/>
  <c r="E32" i="3"/>
  <c r="E31" i="3"/>
  <c r="E30" i="3"/>
  <c r="E29" i="3"/>
  <c r="E28" i="3"/>
  <c r="B59" i="2" l="1"/>
  <c r="E37" i="2" l="1"/>
  <c r="E35" i="2"/>
  <c r="E34" i="2"/>
  <c r="E32" i="2"/>
  <c r="E31" i="2"/>
  <c r="E30" i="2"/>
  <c r="E29" i="2"/>
  <c r="E28" i="2"/>
  <c r="E39" i="2" l="1"/>
  <c r="B60" i="2" s="1"/>
  <c r="E30" i="1"/>
  <c r="E29" i="1"/>
  <c r="E28" i="1"/>
  <c r="E35" i="1" l="1"/>
  <c r="E34" i="1"/>
  <c r="E31" i="1"/>
  <c r="E32" i="1" l="1"/>
  <c r="E38" i="1" s="1"/>
</calcChain>
</file>

<file path=xl/sharedStrings.xml><?xml version="1.0" encoding="utf-8"?>
<sst xmlns="http://schemas.openxmlformats.org/spreadsheetml/2006/main" count="319" uniqueCount="96">
  <si>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</si>
  <si>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</si>
  <si>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</si>
  <si>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</si>
  <si>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</si>
  <si>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</si>
  <si>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</si>
  <si>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</si>
  <si>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</si>
  <si>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</si>
  <si>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</si>
  <si>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</si>
  <si>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</si>
  <si>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</si>
  <si>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</si>
  <si>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</si>
  <si>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</si>
  <si>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</si>
  <si>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</si>
  <si>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</si>
  <si>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</si>
  <si>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</si>
  <si>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</si>
  <si>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</si>
  <si>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</si>
  <si>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</si>
  <si>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</si>
  <si>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</si>
  <si>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</si>
  <si>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</si>
  <si>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</si>
  <si>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</si>
  <si>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</si>
  <si>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</si>
  <si>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</si>
  <si>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</si>
  <si>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</si>
  <si>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г. Россошь, ул. Комсомольская, д. 13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</si>
  <si>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Панюта Елены Николаевны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</si>
  <si>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40 от 28.04.2015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</si>
  <si>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№42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</si>
  <si>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№13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</si>
  <si>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</si>
  <si>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Панюта Е.В.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</si>
  <si>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</si>
  <si>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</si>
  <si>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</si>
  <si>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</si>
  <si>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</si>
  <si>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</si>
  <si>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пятьдесят  (прописью) рублей 80 копеек.</t>
    </r>
  </si>
  <si>
    <t>"30" 06  2016 г.</t>
  </si>
  <si>
    <t xml:space="preserve">определена приложением № 4 к договору </t>
  </si>
  <si>
    <t>2 квартал</t>
  </si>
  <si>
    <t>Установка табличек -указателей над входами в подъезд (кв.14)</t>
  </si>
  <si>
    <t>июнь</t>
  </si>
  <si>
    <t>ч/час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</si>
  <si>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</si>
  <si>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</si>
  <si>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</si>
  <si>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</si>
  <si>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</si>
  <si>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семьсот сорок четыре  (прописью) рубля 81 копейка.</t>
    </r>
  </si>
  <si>
    <t>"30" 09  2016 г.</t>
  </si>
  <si>
    <t>3 квартал</t>
  </si>
  <si>
    <t>Штукатурка цоколя (кв.2)</t>
  </si>
  <si>
    <t>Покраска дверей (кв.2)</t>
  </si>
  <si>
    <t>Ремонт входной двери в подъезд (кв.2)</t>
  </si>
  <si>
    <t>июль</t>
  </si>
  <si>
    <t>сентябрь</t>
  </si>
  <si>
    <t>в т.ч. Оплачено рем. И содерж</t>
  </si>
  <si>
    <t>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</si>
  <si>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две тысячи пятьсот сорок  (прописью) рублей 68 копеек.</t>
    </r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</si>
  <si>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</si>
  <si>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</si>
  <si>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</si>
  <si>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</si>
  <si>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в т.ч. Оплачено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</si>
  <si>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</si>
  <si>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</si>
  <si>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</si>
  <si>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</t>
  </si>
  <si>
    <t>Осмотр</t>
  </si>
  <si>
    <t>Обслуживание ВДГО</t>
  </si>
  <si>
    <t>Проверка ВДПО</t>
  </si>
  <si>
    <t>Расходы по управлению МКД</t>
  </si>
  <si>
    <t>Итого расходов</t>
  </si>
  <si>
    <t>Остаток средств</t>
  </si>
  <si>
    <t>Наименование работ</t>
  </si>
  <si>
    <t>трудозатр ч-час</t>
  </si>
  <si>
    <t>ИТОГО</t>
  </si>
  <si>
    <t>Составил: инженер ПТО ____________________ Филиппенко Ю.А.</t>
  </si>
  <si>
    <t>"31" 12  2016 г.</t>
  </si>
  <si>
    <t>4 квартал</t>
  </si>
  <si>
    <t>по ж.д. ул. Комсомольская, д. 13</t>
  </si>
  <si>
    <t xml:space="preserve">           2. Всего за период с "01" 10 2016 г. по "31" 12 2016 г. выполнено работ (оказано услуг) на общую сумму  двадцать шесть тысяч семьсот шестьдесят восемь рублей 52 копейки.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</si>
</sst>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2" fillId="0" borderId="8" xfId="0" applyFont="1" applyBorder="1" applyAlignment="1">
      <alignment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Alignment="1"/>
    <xf numFmtId="4" fontId="14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/>
    <xf numFmtId="164" fontId="9" fillId="0" borderId="0" xfId="0" applyNumberFormat="1" applyFont="1" applyAlignment="1">
      <alignment horizontal="right"/>
    </xf>
    <xf numFmtId="0" fontId="3" fillId="0" borderId="0" xfId="0" applyFont="1" applyBorder="1"/>
    <xf numFmtId="49" fontId="12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12" fillId="0" borderId="9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2" fillId="0" borderId="8" xfId="0" applyFont="1" applyBorder="1"/>
    <xf numFmtId="0" fontId="12" fillId="2" borderId="8" xfId="0" applyFont="1" applyFill="1" applyBorder="1" applyAlignment="1">
      <alignment wrapText="1"/>
    </xf>
    <xf numFmtId="0" fontId="12" fillId="2" borderId="8" xfId="0" applyFont="1" applyFill="1" applyBorder="1" applyAlignment="1"/>
    <xf numFmtId="0" fontId="12" fillId="0" borderId="8" xfId="0" applyFont="1" applyBorder="1" applyAlignme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" fontId="8" fillId="0" borderId="0" xfId="0" applyNumberFormat="1" applyFont="1"/>
    <xf numFmtId="0" fontId="16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21" zoomScaleNormal="100" zoomScaleSheetLayoutView="100" workbookViewId="0">
      <selection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2.2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70" t="s">
        <v>15</v>
      </c>
      <c r="E4" s="70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37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ht="7.5" customHeight="1" x14ac:dyDescent="0.25">
      <c r="A9" s="63"/>
      <c r="B9" s="63"/>
      <c r="C9" s="63"/>
      <c r="D9" s="63"/>
      <c r="E9" s="63"/>
    </row>
    <row r="10" spans="1:5" x14ac:dyDescent="0.25">
      <c r="A10" s="64" t="s">
        <v>38</v>
      </c>
      <c r="B10" s="64"/>
      <c r="C10" s="64"/>
      <c r="D10" s="64"/>
      <c r="E10" s="64"/>
    </row>
    <row r="11" spans="1:5" ht="22.5" customHeight="1" x14ac:dyDescent="0.25">
      <c r="A11" s="71" t="s">
        <v>16</v>
      </c>
      <c r="B11" s="72"/>
      <c r="C11" s="72"/>
      <c r="D11" s="72"/>
      <c r="E11" s="72"/>
    </row>
    <row r="12" spans="1:5" ht="9" customHeight="1" x14ac:dyDescent="0.25">
      <c r="A12" s="63"/>
      <c r="B12" s="63"/>
      <c r="C12" s="63"/>
      <c r="D12" s="63"/>
      <c r="E12" s="63"/>
    </row>
    <row r="13" spans="1:5" ht="30.75" customHeight="1" x14ac:dyDescent="0.25">
      <c r="A13" s="64" t="s">
        <v>39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7" ht="11.25" customHeight="1" x14ac:dyDescent="0.25">
      <c r="A17" s="69" t="s">
        <v>2</v>
      </c>
      <c r="B17" s="63"/>
      <c r="C17" s="63"/>
      <c r="D17" s="63"/>
      <c r="E17" s="63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64" t="s">
        <v>32</v>
      </c>
      <c r="B19" s="64"/>
      <c r="C19" s="64"/>
      <c r="D19" s="64"/>
      <c r="E19" s="64"/>
    </row>
    <row r="20" spans="1:7" ht="10.5" customHeight="1" x14ac:dyDescent="0.25">
      <c r="A20" s="69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64" t="s">
        <v>19</v>
      </c>
      <c r="B22" s="64"/>
      <c r="C22" s="64"/>
      <c r="D22" s="64"/>
      <c r="E22" s="64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64" t="s">
        <v>40</v>
      </c>
      <c r="B24" s="64"/>
      <c r="C24" s="64"/>
      <c r="D24" s="64"/>
      <c r="E24" s="64"/>
    </row>
    <row r="25" spans="1:7" ht="33.75" customHeight="1" x14ac:dyDescent="0.25">
      <c r="A25" s="73" t="s">
        <v>41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v>616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3585.12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4158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3714.4799999999996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0.55000000000000004</v>
      </c>
      <c r="E31" s="11">
        <f>D31*F26*G26</f>
        <v>1016.4000000000001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314.16000000000003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2273.04</v>
      </c>
    </row>
    <row r="35" spans="1:5" ht="15.75" thickBot="1" x14ac:dyDescent="0.3">
      <c r="A35" s="28" t="s">
        <v>49</v>
      </c>
      <c r="B35" s="14" t="s">
        <v>34</v>
      </c>
      <c r="C35" s="15" t="s">
        <v>5</v>
      </c>
      <c r="D35" s="15">
        <v>2.7</v>
      </c>
      <c r="E35" s="16">
        <f>D35*F26*G26</f>
        <v>4989.6000000000004</v>
      </c>
    </row>
    <row r="36" spans="1:5" ht="15.75" thickBot="1" x14ac:dyDescent="0.3">
      <c r="A36" s="17" t="s">
        <v>44</v>
      </c>
      <c r="B36" s="18" t="s">
        <v>45</v>
      </c>
      <c r="C36" s="19" t="s">
        <v>46</v>
      </c>
      <c r="D36" s="19"/>
      <c r="E36" s="20">
        <v>0</v>
      </c>
    </row>
    <row r="37" spans="1:5" x14ac:dyDescent="0.25">
      <c r="A37" s="10"/>
      <c r="B37" s="12"/>
      <c r="C37" s="3"/>
      <c r="D37" s="3"/>
      <c r="E37" s="11"/>
    </row>
    <row r="38" spans="1:5" s="25" customFormat="1" ht="14.25" x14ac:dyDescent="0.2">
      <c r="A38" s="21" t="s">
        <v>47</v>
      </c>
      <c r="B38" s="22"/>
      <c r="C38" s="23"/>
      <c r="D38" s="23"/>
      <c r="E38" s="24">
        <f>SUM(E28:E37)</f>
        <v>20050.799999999996</v>
      </c>
    </row>
    <row r="40" spans="1:5" ht="42.75" customHeight="1" x14ac:dyDescent="0.25">
      <c r="A40" s="64" t="s">
        <v>50</v>
      </c>
      <c r="B40" s="64"/>
      <c r="C40" s="64"/>
      <c r="D40" s="64"/>
      <c r="E40" s="64"/>
    </row>
    <row r="41" spans="1:5" ht="30" customHeight="1" x14ac:dyDescent="0.25">
      <c r="A41" s="64" t="s">
        <v>23</v>
      </c>
      <c r="B41" s="64"/>
      <c r="C41" s="64"/>
      <c r="D41" s="64"/>
      <c r="E41" s="64"/>
    </row>
    <row r="42" spans="1:5" x14ac:dyDescent="0.25">
      <c r="A42" s="64" t="s">
        <v>22</v>
      </c>
      <c r="B42" s="64"/>
      <c r="C42" s="64"/>
      <c r="D42" s="64"/>
      <c r="E42" s="64"/>
    </row>
    <row r="43" spans="1:5" ht="31.5" customHeight="1" x14ac:dyDescent="0.25">
      <c r="A43" s="64" t="s">
        <v>48</v>
      </c>
      <c r="B43" s="64"/>
      <c r="C43" s="64"/>
      <c r="D43" s="64"/>
      <c r="E43" s="64"/>
    </row>
    <row r="44" spans="1:5" x14ac:dyDescent="0.25">
      <c r="A44" s="64" t="s">
        <v>20</v>
      </c>
      <c r="B44" s="64"/>
      <c r="C44" s="64"/>
      <c r="D44" s="64"/>
      <c r="E44" s="64"/>
    </row>
    <row r="45" spans="1:5" x14ac:dyDescent="0.25">
      <c r="A45" s="75" t="s">
        <v>6</v>
      </c>
      <c r="B45" s="75"/>
      <c r="C45" s="75"/>
      <c r="D45" s="75"/>
      <c r="E45" s="75"/>
    </row>
    <row r="46" spans="1:5" x14ac:dyDescent="0.25">
      <c r="A46" s="64" t="s">
        <v>20</v>
      </c>
      <c r="B46" s="64"/>
      <c r="C46" s="64"/>
      <c r="D46" s="64"/>
      <c r="E46" s="64"/>
    </row>
    <row r="47" spans="1:5" ht="15" customHeight="1" x14ac:dyDescent="0.25">
      <c r="A47" s="76" t="s">
        <v>42</v>
      </c>
      <c r="B47" s="76"/>
      <c r="C47" s="76"/>
      <c r="D47" s="76"/>
      <c r="E47" s="8"/>
    </row>
    <row r="48" spans="1:5" ht="11.25" customHeight="1" x14ac:dyDescent="0.25">
      <c r="B48" s="74" t="s">
        <v>21</v>
      </c>
      <c r="C48" s="74"/>
      <c r="D48" s="74"/>
      <c r="E48" s="9" t="s">
        <v>7</v>
      </c>
    </row>
    <row r="49" spans="1:5" x14ac:dyDescent="0.25">
      <c r="A49" s="6"/>
      <c r="B49" s="6"/>
      <c r="C49" s="6"/>
      <c r="D49" s="6"/>
      <c r="E49" s="6"/>
    </row>
    <row r="50" spans="1:5" ht="15" customHeight="1" x14ac:dyDescent="0.25">
      <c r="A50" s="76" t="s">
        <v>43</v>
      </c>
      <c r="B50" s="76"/>
      <c r="C50" s="76"/>
      <c r="D50" s="76"/>
      <c r="E50" s="8"/>
    </row>
    <row r="51" spans="1:5" ht="11.25" customHeight="1" x14ac:dyDescent="0.25">
      <c r="B51" s="74" t="s">
        <v>21</v>
      </c>
      <c r="C51" s="74"/>
      <c r="D51" s="74"/>
      <c r="E51" s="9" t="s">
        <v>7</v>
      </c>
    </row>
  </sheetData>
  <mergeCells count="34">
    <mergeCell ref="B48:D48"/>
    <mergeCell ref="B51:D51"/>
    <mergeCell ref="A42:E42"/>
    <mergeCell ref="A43:E43"/>
    <mergeCell ref="A44:E44"/>
    <mergeCell ref="A45:E45"/>
    <mergeCell ref="A46:E46"/>
    <mergeCell ref="A47:D47"/>
    <mergeCell ref="A50:D50"/>
    <mergeCell ref="A24:E24"/>
    <mergeCell ref="A25:E25"/>
    <mergeCell ref="A26:E26"/>
    <mergeCell ref="A40:E40"/>
    <mergeCell ref="A41:E41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9:E9"/>
    <mergeCell ref="A10:E10"/>
    <mergeCell ref="A2:E2"/>
    <mergeCell ref="A1:E1"/>
    <mergeCell ref="A6:E6"/>
    <mergeCell ref="A7:E7"/>
    <mergeCell ref="A8:E8"/>
    <mergeCell ref="D4:E4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24" zoomScaleNormal="100" zoomScaleSheetLayoutView="100" workbookViewId="0">
      <selection activeCell="F50" sqref="F50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0.7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26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0" t="s">
        <v>51</v>
      </c>
      <c r="E4" s="70"/>
    </row>
    <row r="5" spans="1:5" x14ac:dyDescent="0.25">
      <c r="A5" s="26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37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38</v>
      </c>
      <c r="B10" s="64"/>
      <c r="C10" s="64"/>
      <c r="D10" s="64"/>
      <c r="E10" s="64"/>
    </row>
    <row r="11" spans="1:5" ht="31.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x14ac:dyDescent="0.25">
      <c r="A13" s="64" t="s">
        <v>39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7" ht="11.25" customHeight="1" x14ac:dyDescent="0.25">
      <c r="A17" s="69" t="s">
        <v>2</v>
      </c>
      <c r="B17" s="63"/>
      <c r="C17" s="63"/>
      <c r="D17" s="63"/>
      <c r="E17" s="63"/>
    </row>
    <row r="18" spans="1:7" ht="11.25" customHeight="1" x14ac:dyDescent="0.25">
      <c r="A18" s="27"/>
      <c r="B18" s="26"/>
      <c r="C18" s="26"/>
      <c r="D18" s="26"/>
      <c r="E18" s="26"/>
    </row>
    <row r="19" spans="1:7" x14ac:dyDescent="0.25">
      <c r="A19" s="64" t="s">
        <v>32</v>
      </c>
      <c r="B19" s="64"/>
      <c r="C19" s="64"/>
      <c r="D19" s="64"/>
      <c r="E19" s="64"/>
    </row>
    <row r="20" spans="1:7" ht="10.5" customHeight="1" x14ac:dyDescent="0.25">
      <c r="A20" s="69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64" t="s">
        <v>19</v>
      </c>
      <c r="B22" s="64"/>
      <c r="C22" s="64"/>
      <c r="D22" s="64"/>
      <c r="E22" s="64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64" t="s">
        <v>40</v>
      </c>
      <c r="B24" s="64"/>
      <c r="C24" s="64"/>
      <c r="D24" s="64"/>
      <c r="E24" s="64"/>
    </row>
    <row r="25" spans="1:7" ht="33.75" customHeight="1" x14ac:dyDescent="0.25">
      <c r="A25" s="73" t="s">
        <v>41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v>616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2845.92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4158</v>
      </c>
    </row>
    <row r="30" spans="1:7" ht="38.25" x14ac:dyDescent="0.25">
      <c r="A30" s="10" t="s">
        <v>35</v>
      </c>
      <c r="B30" s="12" t="s">
        <v>52</v>
      </c>
      <c r="C30" s="3" t="s">
        <v>5</v>
      </c>
      <c r="D30" s="3">
        <v>2.0499999999999998</v>
      </c>
      <c r="E30" s="11">
        <f>D30*F26*G26</f>
        <v>3788.3999999999996</v>
      </c>
    </row>
    <row r="31" spans="1:7" ht="60" x14ac:dyDescent="0.25">
      <c r="A31" s="10" t="s">
        <v>28</v>
      </c>
      <c r="B31" s="12" t="s">
        <v>52</v>
      </c>
      <c r="C31" s="3" t="s">
        <v>5</v>
      </c>
      <c r="D31" s="3">
        <v>0.59</v>
      </c>
      <c r="E31" s="11">
        <f>D31*F26*G26</f>
        <v>1090.32</v>
      </c>
    </row>
    <row r="32" spans="1:7" ht="38.25" x14ac:dyDescent="0.25">
      <c r="A32" s="10" t="s">
        <v>27</v>
      </c>
      <c r="B32" s="12" t="s">
        <v>52</v>
      </c>
      <c r="C32" s="3" t="s">
        <v>5</v>
      </c>
      <c r="D32" s="3">
        <v>0.17</v>
      </c>
      <c r="E32" s="11">
        <f>D32*F26*G26</f>
        <v>314.16000000000003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5100.4799999999996</v>
      </c>
    </row>
    <row r="35" spans="1:5" ht="15.75" thickBot="1" x14ac:dyDescent="0.3">
      <c r="A35" s="28" t="s">
        <v>49</v>
      </c>
      <c r="B35" s="14" t="s">
        <v>34</v>
      </c>
      <c r="C35" s="15" t="s">
        <v>5</v>
      </c>
      <c r="D35" s="15">
        <v>2.7</v>
      </c>
      <c r="E35" s="16">
        <f>D35*F26*G26</f>
        <v>4989.6000000000004</v>
      </c>
    </row>
    <row r="36" spans="1:5" ht="15.75" thickBot="1" x14ac:dyDescent="0.3">
      <c r="A36" s="17" t="s">
        <v>44</v>
      </c>
      <c r="B36" s="18" t="s">
        <v>53</v>
      </c>
      <c r="C36" s="19" t="s">
        <v>46</v>
      </c>
      <c r="D36" s="19"/>
      <c r="E36" s="20">
        <v>267.88</v>
      </c>
    </row>
    <row r="37" spans="1:5" ht="30" x14ac:dyDescent="0.25">
      <c r="A37" s="32" t="s">
        <v>54</v>
      </c>
      <c r="B37" s="29" t="s">
        <v>55</v>
      </c>
      <c r="C37" s="30" t="s">
        <v>56</v>
      </c>
      <c r="D37" s="30">
        <v>1.5</v>
      </c>
      <c r="E37" s="31">
        <f>D37*126.7</f>
        <v>190.05</v>
      </c>
    </row>
    <row r="38" spans="1:5" x14ac:dyDescent="0.25">
      <c r="A38" s="10"/>
      <c r="B38" s="12"/>
      <c r="C38" s="3"/>
      <c r="D38" s="3"/>
      <c r="E38" s="11"/>
    </row>
    <row r="39" spans="1:5" s="25" customFormat="1" ht="14.25" x14ac:dyDescent="0.2">
      <c r="A39" s="21" t="s">
        <v>47</v>
      </c>
      <c r="B39" s="22"/>
      <c r="C39" s="23"/>
      <c r="D39" s="23"/>
      <c r="E39" s="24">
        <f>SUM(E28:E38)</f>
        <v>22744.809999999998</v>
      </c>
    </row>
    <row r="41" spans="1:5" ht="31.5" customHeight="1" x14ac:dyDescent="0.25">
      <c r="A41" s="64" t="s">
        <v>62</v>
      </c>
      <c r="B41" s="64"/>
      <c r="C41" s="64"/>
      <c r="D41" s="64"/>
      <c r="E41" s="64"/>
    </row>
    <row r="42" spans="1:5" ht="31.5" customHeight="1" x14ac:dyDescent="0.25">
      <c r="A42" s="64" t="s">
        <v>23</v>
      </c>
      <c r="B42" s="64"/>
      <c r="C42" s="64"/>
      <c r="D42" s="64"/>
      <c r="E42" s="64"/>
    </row>
    <row r="43" spans="1:5" x14ac:dyDescent="0.25">
      <c r="A43" s="64" t="s">
        <v>22</v>
      </c>
      <c r="B43" s="64"/>
      <c r="C43" s="64"/>
      <c r="D43" s="64"/>
      <c r="E43" s="64"/>
    </row>
    <row r="44" spans="1:5" x14ac:dyDescent="0.25">
      <c r="A44" s="64" t="s">
        <v>48</v>
      </c>
      <c r="B44" s="64"/>
      <c r="C44" s="64"/>
      <c r="D44" s="64"/>
      <c r="E44" s="64"/>
    </row>
    <row r="45" spans="1:5" x14ac:dyDescent="0.25">
      <c r="A45" s="64" t="s">
        <v>20</v>
      </c>
      <c r="B45" s="64"/>
      <c r="C45" s="64"/>
      <c r="D45" s="64"/>
      <c r="E45" s="64"/>
    </row>
    <row r="46" spans="1:5" x14ac:dyDescent="0.25">
      <c r="A46" s="75" t="s">
        <v>6</v>
      </c>
      <c r="B46" s="75"/>
      <c r="C46" s="75"/>
      <c r="D46" s="75"/>
      <c r="E46" s="75"/>
    </row>
    <row r="47" spans="1:5" x14ac:dyDescent="0.25">
      <c r="A47" s="64" t="s">
        <v>20</v>
      </c>
      <c r="B47" s="64"/>
      <c r="C47" s="64"/>
      <c r="D47" s="64"/>
      <c r="E47" s="64"/>
    </row>
    <row r="48" spans="1:5" x14ac:dyDescent="0.25">
      <c r="A48" s="76" t="s">
        <v>42</v>
      </c>
      <c r="B48" s="76"/>
      <c r="C48" s="76"/>
      <c r="D48" s="76"/>
      <c r="E48" s="8"/>
    </row>
    <row r="49" spans="1:5" x14ac:dyDescent="0.25">
      <c r="B49" s="74" t="s">
        <v>21</v>
      </c>
      <c r="C49" s="74"/>
      <c r="D49" s="74"/>
      <c r="E49" s="9" t="s">
        <v>7</v>
      </c>
    </row>
    <row r="50" spans="1:5" x14ac:dyDescent="0.25">
      <c r="A50" s="27"/>
      <c r="B50" s="27"/>
      <c r="C50" s="27"/>
      <c r="D50" s="27"/>
      <c r="E50" s="27"/>
    </row>
    <row r="51" spans="1:5" x14ac:dyDescent="0.25">
      <c r="A51" s="76" t="s">
        <v>43</v>
      </c>
      <c r="B51" s="76"/>
      <c r="C51" s="76"/>
      <c r="D51" s="76"/>
      <c r="E51" s="8"/>
    </row>
    <row r="52" spans="1:5" x14ac:dyDescent="0.25">
      <c r="B52" s="74" t="s">
        <v>21</v>
      </c>
      <c r="C52" s="74"/>
      <c r="D52" s="74"/>
      <c r="E52" s="9" t="s">
        <v>7</v>
      </c>
    </row>
    <row r="56" spans="1:5" x14ac:dyDescent="0.25">
      <c r="A56" s="25" t="s">
        <v>57</v>
      </c>
    </row>
    <row r="57" spans="1:5" x14ac:dyDescent="0.25">
      <c r="A57" s="2" t="s">
        <v>58</v>
      </c>
      <c r="B57" s="33">
        <v>4153.32</v>
      </c>
    </row>
    <row r="58" spans="1:5" ht="15.75" x14ac:dyDescent="0.25">
      <c r="A58" s="34" t="s">
        <v>59</v>
      </c>
      <c r="B58" s="35">
        <v>61446.12</v>
      </c>
    </row>
    <row r="59" spans="1:5" x14ac:dyDescent="0.25">
      <c r="A59" s="2" t="s">
        <v>61</v>
      </c>
      <c r="B59" s="35">
        <f>53252.09+900</f>
        <v>54152.09</v>
      </c>
    </row>
    <row r="60" spans="1:5" x14ac:dyDescent="0.25">
      <c r="A60" s="36" t="s">
        <v>60</v>
      </c>
      <c r="B60" s="33">
        <f>B57+B59-('1 кв'!E38+'2 кв.'!E39)</f>
        <v>15509.800000000003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view="pageBreakPreview" topLeftCell="A46" zoomScaleNormal="100" zoomScaleSheetLayoutView="100" workbookViewId="0">
      <selection activeCell="A34" sqref="A1:XFD104857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3.75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37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0" t="s">
        <v>63</v>
      </c>
      <c r="E4" s="70"/>
    </row>
    <row r="5" spans="1:5" x14ac:dyDescent="0.25">
      <c r="A5" s="37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37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38</v>
      </c>
      <c r="B10" s="64"/>
      <c r="C10" s="64"/>
      <c r="D10" s="64"/>
      <c r="E10" s="64"/>
    </row>
    <row r="11" spans="1:5" ht="32.2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ht="28.5" customHeight="1" x14ac:dyDescent="0.25">
      <c r="A13" s="64" t="s">
        <v>39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7" ht="11.25" customHeight="1" x14ac:dyDescent="0.25">
      <c r="A17" s="69" t="s">
        <v>2</v>
      </c>
      <c r="B17" s="63"/>
      <c r="C17" s="63"/>
      <c r="D17" s="63"/>
      <c r="E17" s="63"/>
    </row>
    <row r="18" spans="1:7" ht="11.25" customHeight="1" x14ac:dyDescent="0.25">
      <c r="A18" s="38"/>
      <c r="B18" s="37"/>
      <c r="C18" s="37"/>
      <c r="D18" s="37"/>
      <c r="E18" s="37"/>
    </row>
    <row r="19" spans="1:7" x14ac:dyDescent="0.25">
      <c r="A19" s="64" t="s">
        <v>32</v>
      </c>
      <c r="B19" s="64"/>
      <c r="C19" s="64"/>
      <c r="D19" s="64"/>
      <c r="E19" s="64"/>
    </row>
    <row r="20" spans="1:7" ht="10.5" customHeight="1" x14ac:dyDescent="0.25">
      <c r="A20" s="69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64" t="s">
        <v>19</v>
      </c>
      <c r="B22" s="64"/>
      <c r="C22" s="64"/>
      <c r="D22" s="64"/>
      <c r="E22" s="64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64" t="s">
        <v>40</v>
      </c>
      <c r="B24" s="64"/>
      <c r="C24" s="64"/>
      <c r="D24" s="64"/>
      <c r="E24" s="64"/>
    </row>
    <row r="25" spans="1:7" ht="33.75" customHeight="1" x14ac:dyDescent="0.25">
      <c r="A25" s="73" t="s">
        <v>41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v>616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2845.92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4324.32</v>
      </c>
    </row>
    <row r="30" spans="1:7" ht="38.25" x14ac:dyDescent="0.25">
      <c r="A30" s="10" t="s">
        <v>35</v>
      </c>
      <c r="B30" s="12" t="s">
        <v>52</v>
      </c>
      <c r="C30" s="3" t="s">
        <v>5</v>
      </c>
      <c r="D30" s="3">
        <v>2.0499999999999998</v>
      </c>
      <c r="E30" s="11">
        <f>D30*F26*G26</f>
        <v>3788.3999999999996</v>
      </c>
    </row>
    <row r="31" spans="1:7" ht="60" x14ac:dyDescent="0.25">
      <c r="A31" s="10" t="s">
        <v>28</v>
      </c>
      <c r="B31" s="12" t="s">
        <v>52</v>
      </c>
      <c r="C31" s="3" t="s">
        <v>5</v>
      </c>
      <c r="D31" s="3">
        <v>0.59</v>
      </c>
      <c r="E31" s="11">
        <f>D31*F26*G26</f>
        <v>1090.32</v>
      </c>
    </row>
    <row r="32" spans="1:7" ht="38.25" x14ac:dyDescent="0.25">
      <c r="A32" s="10" t="s">
        <v>27</v>
      </c>
      <c r="B32" s="12" t="s">
        <v>52</v>
      </c>
      <c r="C32" s="3" t="s">
        <v>5</v>
      </c>
      <c r="D32" s="3">
        <v>0.17</v>
      </c>
      <c r="E32" s="11">
        <f>D32*F26*G26</f>
        <v>314.16000000000003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1.1000000000000001</v>
      </c>
      <c r="E33" s="11">
        <v>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5100.4799999999996</v>
      </c>
    </row>
    <row r="35" spans="1:5" ht="15.75" thickBot="1" x14ac:dyDescent="0.3">
      <c r="A35" s="28" t="s">
        <v>49</v>
      </c>
      <c r="B35" s="14" t="s">
        <v>34</v>
      </c>
      <c r="C35" s="15" t="s">
        <v>5</v>
      </c>
      <c r="D35" s="15">
        <v>2.7</v>
      </c>
      <c r="E35" s="16">
        <f>D35*F26*G26</f>
        <v>4989.6000000000004</v>
      </c>
    </row>
    <row r="36" spans="1:5" ht="15.75" thickBot="1" x14ac:dyDescent="0.3">
      <c r="A36" s="17" t="s">
        <v>44</v>
      </c>
      <c r="B36" s="18" t="s">
        <v>64</v>
      </c>
      <c r="C36" s="19" t="s">
        <v>46</v>
      </c>
      <c r="D36" s="19"/>
      <c r="E36" s="20">
        <v>2729.58</v>
      </c>
    </row>
    <row r="37" spans="1:5" x14ac:dyDescent="0.25">
      <c r="A37" s="10" t="s">
        <v>65</v>
      </c>
      <c r="B37" s="12" t="s">
        <v>68</v>
      </c>
      <c r="C37" s="3" t="s">
        <v>56</v>
      </c>
      <c r="D37" s="3">
        <v>121</v>
      </c>
      <c r="E37" s="11">
        <f>D37*126.7</f>
        <v>15330.7</v>
      </c>
    </row>
    <row r="38" spans="1:5" x14ac:dyDescent="0.25">
      <c r="A38" s="10" t="s">
        <v>66</v>
      </c>
      <c r="B38" s="12" t="s">
        <v>69</v>
      </c>
      <c r="C38" s="3" t="s">
        <v>56</v>
      </c>
      <c r="D38" s="3">
        <v>8</v>
      </c>
      <c r="E38" s="11">
        <f t="shared" ref="E38:E39" si="0">D38*126.7</f>
        <v>1013.6</v>
      </c>
    </row>
    <row r="39" spans="1:5" ht="30" x14ac:dyDescent="0.25">
      <c r="A39" s="10" t="s">
        <v>67</v>
      </c>
      <c r="B39" s="12" t="s">
        <v>69</v>
      </c>
      <c r="C39" s="3" t="s">
        <v>56</v>
      </c>
      <c r="D39" s="3">
        <v>8</v>
      </c>
      <c r="E39" s="11">
        <f t="shared" si="0"/>
        <v>1013.6</v>
      </c>
    </row>
    <row r="40" spans="1:5" x14ac:dyDescent="0.25">
      <c r="A40" s="10"/>
      <c r="B40" s="12"/>
      <c r="C40" s="3"/>
      <c r="D40" s="3"/>
      <c r="E40" s="11"/>
    </row>
    <row r="41" spans="1:5" s="25" customFormat="1" ht="14.25" x14ac:dyDescent="0.2">
      <c r="A41" s="21" t="s">
        <v>47</v>
      </c>
      <c r="B41" s="22"/>
      <c r="C41" s="23"/>
      <c r="D41" s="23"/>
      <c r="E41" s="24">
        <f>SUM(E28:E40)</f>
        <v>42540.679999999993</v>
      </c>
    </row>
    <row r="43" spans="1:5" ht="29.25" customHeight="1" x14ac:dyDescent="0.25">
      <c r="A43" s="64" t="s">
        <v>72</v>
      </c>
      <c r="B43" s="64"/>
      <c r="C43" s="64"/>
      <c r="D43" s="64"/>
      <c r="E43" s="64"/>
    </row>
    <row r="44" spans="1:5" ht="29.25" customHeight="1" x14ac:dyDescent="0.25">
      <c r="A44" s="64" t="s">
        <v>23</v>
      </c>
      <c r="B44" s="64"/>
      <c r="C44" s="64"/>
      <c r="D44" s="64"/>
      <c r="E44" s="64"/>
    </row>
    <row r="45" spans="1:5" x14ac:dyDescent="0.25">
      <c r="A45" s="64" t="s">
        <v>22</v>
      </c>
      <c r="B45" s="64"/>
      <c r="C45" s="64"/>
      <c r="D45" s="64"/>
      <c r="E45" s="64"/>
    </row>
    <row r="46" spans="1:5" ht="30" customHeight="1" x14ac:dyDescent="0.25">
      <c r="A46" s="64" t="s">
        <v>48</v>
      </c>
      <c r="B46" s="64"/>
      <c r="C46" s="64"/>
      <c r="D46" s="64"/>
      <c r="E46" s="64"/>
    </row>
    <row r="47" spans="1:5" x14ac:dyDescent="0.25">
      <c r="A47" s="64" t="s">
        <v>20</v>
      </c>
      <c r="B47" s="64"/>
      <c r="C47" s="64"/>
      <c r="D47" s="64"/>
      <c r="E47" s="64"/>
    </row>
    <row r="48" spans="1:5" x14ac:dyDescent="0.25">
      <c r="A48" s="75" t="s">
        <v>6</v>
      </c>
      <c r="B48" s="75"/>
      <c r="C48" s="75"/>
      <c r="D48" s="75"/>
      <c r="E48" s="75"/>
    </row>
    <row r="49" spans="1:5" x14ac:dyDescent="0.25">
      <c r="A49" s="64" t="s">
        <v>20</v>
      </c>
      <c r="B49" s="64"/>
      <c r="C49" s="64"/>
      <c r="D49" s="64"/>
      <c r="E49" s="64"/>
    </row>
    <row r="50" spans="1:5" x14ac:dyDescent="0.25">
      <c r="A50" s="76" t="s">
        <v>42</v>
      </c>
      <c r="B50" s="76"/>
      <c r="C50" s="76"/>
      <c r="D50" s="76"/>
      <c r="E50" s="8"/>
    </row>
    <row r="51" spans="1:5" x14ac:dyDescent="0.25">
      <c r="B51" s="74" t="s">
        <v>21</v>
      </c>
      <c r="C51" s="74"/>
      <c r="D51" s="74"/>
      <c r="E51" s="9" t="s">
        <v>7</v>
      </c>
    </row>
    <row r="52" spans="1:5" x14ac:dyDescent="0.25">
      <c r="A52" s="38"/>
      <c r="B52" s="38"/>
      <c r="C52" s="38"/>
      <c r="D52" s="38"/>
      <c r="E52" s="38"/>
    </row>
    <row r="53" spans="1:5" x14ac:dyDescent="0.25">
      <c r="A53" s="76" t="s">
        <v>43</v>
      </c>
      <c r="B53" s="76"/>
      <c r="C53" s="76"/>
      <c r="D53" s="76"/>
      <c r="E53" s="8"/>
    </row>
    <row r="54" spans="1:5" x14ac:dyDescent="0.25">
      <c r="B54" s="74" t="s">
        <v>21</v>
      </c>
      <c r="C54" s="74"/>
      <c r="D54" s="74"/>
      <c r="E54" s="9" t="s">
        <v>7</v>
      </c>
    </row>
    <row r="58" spans="1:5" x14ac:dyDescent="0.25">
      <c r="A58" s="25" t="s">
        <v>57</v>
      </c>
    </row>
    <row r="59" spans="1:5" x14ac:dyDescent="0.25">
      <c r="A59" s="2" t="s">
        <v>58</v>
      </c>
      <c r="B59" s="33">
        <v>4153.32</v>
      </c>
    </row>
    <row r="60" spans="1:5" ht="15.75" x14ac:dyDescent="0.25">
      <c r="A60" s="34" t="s">
        <v>59</v>
      </c>
      <c r="B60" s="35">
        <v>93490.44</v>
      </c>
    </row>
    <row r="61" spans="1:5" x14ac:dyDescent="0.25">
      <c r="A61" s="2" t="s">
        <v>70</v>
      </c>
      <c r="B61" s="35">
        <v>80195.570000000007</v>
      </c>
    </row>
    <row r="62" spans="1:5" x14ac:dyDescent="0.25">
      <c r="A62" s="2" t="s">
        <v>71</v>
      </c>
      <c r="B62" s="35">
        <v>1350</v>
      </c>
    </row>
    <row r="63" spans="1:5" x14ac:dyDescent="0.25">
      <c r="A63" s="36" t="s">
        <v>60</v>
      </c>
      <c r="B63" s="33">
        <f>B59+B61+B62-('1 кв'!E38+'2 кв.'!E39+E41)</f>
        <v>362.60000000003492</v>
      </c>
    </row>
  </sheetData>
  <mergeCells count="34">
    <mergeCell ref="A50:D50"/>
    <mergeCell ref="B51:D51"/>
    <mergeCell ref="A53:D53"/>
    <mergeCell ref="B54:D54"/>
    <mergeCell ref="A44:E44"/>
    <mergeCell ref="A45:E45"/>
    <mergeCell ref="A46:E46"/>
    <mergeCell ref="A47:E47"/>
    <mergeCell ref="A48:E48"/>
    <mergeCell ref="A49:E49"/>
    <mergeCell ref="A43:E43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view="pageBreakPreview" topLeftCell="A43" zoomScaleNormal="100" zoomScaleSheetLayoutView="100" workbookViewId="0">
      <selection activeCell="I57" sqref="I5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67" t="s">
        <v>12</v>
      </c>
      <c r="B1" s="67"/>
      <c r="C1" s="67"/>
      <c r="D1" s="67"/>
      <c r="E1" s="67"/>
    </row>
    <row r="2" spans="1:5" ht="33" customHeight="1" x14ac:dyDescent="0.25">
      <c r="A2" s="65" t="s">
        <v>13</v>
      </c>
      <c r="B2" s="66"/>
      <c r="C2" s="66"/>
      <c r="D2" s="66"/>
      <c r="E2" s="66"/>
    </row>
    <row r="3" spans="1:5" x14ac:dyDescent="0.25">
      <c r="A3" s="39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70" t="s">
        <v>92</v>
      </c>
      <c r="E4" s="70"/>
    </row>
    <row r="5" spans="1:5" x14ac:dyDescent="0.25">
      <c r="A5" s="39"/>
      <c r="B5" s="4"/>
      <c r="C5" s="4"/>
      <c r="D5" s="4"/>
      <c r="E5" s="4"/>
    </row>
    <row r="6" spans="1:5" x14ac:dyDescent="0.25">
      <c r="A6" s="64" t="s">
        <v>0</v>
      </c>
      <c r="B6" s="64"/>
      <c r="C6" s="64"/>
      <c r="D6" s="64"/>
      <c r="E6" s="64"/>
    </row>
    <row r="7" spans="1:5" x14ac:dyDescent="0.25">
      <c r="A7" s="68" t="s">
        <v>37</v>
      </c>
      <c r="B7" s="68"/>
      <c r="C7" s="68"/>
      <c r="D7" s="68"/>
      <c r="E7" s="68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3"/>
      <c r="B9" s="63"/>
      <c r="C9" s="63"/>
      <c r="D9" s="63"/>
      <c r="E9" s="63"/>
    </row>
    <row r="10" spans="1:5" x14ac:dyDescent="0.25">
      <c r="A10" s="64" t="s">
        <v>38</v>
      </c>
      <c r="B10" s="64"/>
      <c r="C10" s="64"/>
      <c r="D10" s="64"/>
      <c r="E10" s="64"/>
    </row>
    <row r="11" spans="1:5" ht="29.25" customHeight="1" x14ac:dyDescent="0.25">
      <c r="A11" s="71" t="s">
        <v>16</v>
      </c>
      <c r="B11" s="72"/>
      <c r="C11" s="72"/>
      <c r="D11" s="72"/>
      <c r="E11" s="72"/>
    </row>
    <row r="12" spans="1:5" x14ac:dyDescent="0.25">
      <c r="A12" s="63"/>
      <c r="B12" s="63"/>
      <c r="C12" s="63"/>
      <c r="D12" s="63"/>
      <c r="E12" s="63"/>
    </row>
    <row r="13" spans="1:5" ht="30.75" customHeight="1" x14ac:dyDescent="0.25">
      <c r="A13" s="64" t="s">
        <v>39</v>
      </c>
      <c r="B13" s="64"/>
      <c r="C13" s="64"/>
      <c r="D13" s="64"/>
      <c r="E13" s="64"/>
    </row>
    <row r="14" spans="1:5" x14ac:dyDescent="0.25">
      <c r="A14" s="69" t="s">
        <v>17</v>
      </c>
      <c r="B14" s="63"/>
      <c r="C14" s="63"/>
      <c r="D14" s="63"/>
      <c r="E14" s="63"/>
    </row>
    <row r="15" spans="1:5" x14ac:dyDescent="0.25">
      <c r="A15" s="63"/>
      <c r="B15" s="63"/>
      <c r="C15" s="63"/>
      <c r="D15" s="63"/>
      <c r="E15" s="63"/>
    </row>
    <row r="16" spans="1:5" x14ac:dyDescent="0.25">
      <c r="A16" s="64" t="s">
        <v>33</v>
      </c>
      <c r="B16" s="64"/>
      <c r="C16" s="64"/>
      <c r="D16" s="64"/>
      <c r="E16" s="64"/>
    </row>
    <row r="17" spans="1:7" ht="11.25" customHeight="1" x14ac:dyDescent="0.25">
      <c r="A17" s="69" t="s">
        <v>2</v>
      </c>
      <c r="B17" s="63"/>
      <c r="C17" s="63"/>
      <c r="D17" s="63"/>
      <c r="E17" s="63"/>
    </row>
    <row r="18" spans="1:7" ht="11.25" customHeight="1" x14ac:dyDescent="0.25">
      <c r="A18" s="40"/>
      <c r="B18" s="39"/>
      <c r="C18" s="39"/>
      <c r="D18" s="39"/>
      <c r="E18" s="39"/>
    </row>
    <row r="19" spans="1:7" x14ac:dyDescent="0.25">
      <c r="A19" s="64" t="s">
        <v>32</v>
      </c>
      <c r="B19" s="64"/>
      <c r="C19" s="64"/>
      <c r="D19" s="64"/>
      <c r="E19" s="64"/>
    </row>
    <row r="20" spans="1:7" ht="10.5" customHeight="1" x14ac:dyDescent="0.25">
      <c r="A20" s="69" t="s">
        <v>18</v>
      </c>
      <c r="B20" s="63"/>
      <c r="C20" s="63"/>
      <c r="D20" s="63"/>
      <c r="E20" s="63"/>
    </row>
    <row r="21" spans="1:7" x14ac:dyDescent="0.25">
      <c r="A21" s="63"/>
      <c r="B21" s="63"/>
      <c r="C21" s="63"/>
      <c r="D21" s="63"/>
      <c r="E21" s="63"/>
    </row>
    <row r="22" spans="1:7" ht="30.75" customHeight="1" x14ac:dyDescent="0.25">
      <c r="A22" s="64" t="s">
        <v>19</v>
      </c>
      <c r="B22" s="64"/>
      <c r="C22" s="64"/>
      <c r="D22" s="64"/>
      <c r="E22" s="64"/>
    </row>
    <row r="23" spans="1:7" x14ac:dyDescent="0.25">
      <c r="A23" s="63"/>
      <c r="B23" s="63"/>
      <c r="C23" s="63"/>
      <c r="D23" s="63"/>
      <c r="E23" s="63"/>
    </row>
    <row r="24" spans="1:7" ht="63.75" customHeight="1" x14ac:dyDescent="0.25">
      <c r="A24" s="64" t="s">
        <v>40</v>
      </c>
      <c r="B24" s="64"/>
      <c r="C24" s="64"/>
      <c r="D24" s="64"/>
      <c r="E24" s="64"/>
    </row>
    <row r="25" spans="1:7" ht="33.75" customHeight="1" x14ac:dyDescent="0.25">
      <c r="A25" s="73" t="s">
        <v>41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v>616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2845.92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2.34</v>
      </c>
      <c r="E29" s="11">
        <f>D29*F26*G26</f>
        <v>4324.32</v>
      </c>
    </row>
    <row r="30" spans="1:7" ht="38.25" x14ac:dyDescent="0.25">
      <c r="A30" s="10" t="s">
        <v>35</v>
      </c>
      <c r="B30" s="12" t="s">
        <v>52</v>
      </c>
      <c r="C30" s="3" t="s">
        <v>5</v>
      </c>
      <c r="D30" s="3">
        <v>2.0499999999999998</v>
      </c>
      <c r="E30" s="11">
        <f>D30*F26*G26</f>
        <v>3788.3999999999996</v>
      </c>
    </row>
    <row r="31" spans="1:7" ht="60" x14ac:dyDescent="0.25">
      <c r="A31" s="10" t="s">
        <v>28</v>
      </c>
      <c r="B31" s="12" t="s">
        <v>52</v>
      </c>
      <c r="C31" s="3" t="s">
        <v>5</v>
      </c>
      <c r="D31" s="3">
        <v>0.59</v>
      </c>
      <c r="E31" s="11">
        <f>D31*F26*G26</f>
        <v>1090.32</v>
      </c>
    </row>
    <row r="32" spans="1:7" ht="38.25" x14ac:dyDescent="0.25">
      <c r="A32" s="10" t="s">
        <v>27</v>
      </c>
      <c r="B32" s="12" t="s">
        <v>52</v>
      </c>
      <c r="C32" s="3" t="s">
        <v>5</v>
      </c>
      <c r="D32" s="3">
        <v>0.17</v>
      </c>
      <c r="E32" s="11">
        <f>D32*F26*G26</f>
        <v>314.16000000000003</v>
      </c>
    </row>
    <row r="33" spans="1:5" ht="60" x14ac:dyDescent="0.25">
      <c r="A33" s="10" t="s">
        <v>36</v>
      </c>
      <c r="B33" s="12" t="s">
        <v>31</v>
      </c>
      <c r="C33" s="3" t="s">
        <v>5</v>
      </c>
      <c r="D33" s="3">
        <v>1.1000000000000001</v>
      </c>
      <c r="E33" s="11">
        <v>2250</v>
      </c>
    </row>
    <row r="34" spans="1:5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5100.4799999999996</v>
      </c>
    </row>
    <row r="35" spans="1:5" ht="15.75" thickBot="1" x14ac:dyDescent="0.3">
      <c r="A35" s="28" t="s">
        <v>49</v>
      </c>
      <c r="B35" s="14" t="s">
        <v>34</v>
      </c>
      <c r="C35" s="15" t="s">
        <v>5</v>
      </c>
      <c r="D35" s="15">
        <v>2.7</v>
      </c>
      <c r="E35" s="16">
        <f>D35*F26*G26</f>
        <v>4989.6000000000004</v>
      </c>
    </row>
    <row r="36" spans="1:5" ht="15.75" thickBot="1" x14ac:dyDescent="0.3">
      <c r="A36" s="17" t="s">
        <v>44</v>
      </c>
      <c r="B36" s="18" t="s">
        <v>93</v>
      </c>
      <c r="C36" s="19" t="s">
        <v>46</v>
      </c>
      <c r="D36" s="19"/>
      <c r="E36" s="20">
        <v>2065.3200000000002</v>
      </c>
    </row>
    <row r="37" spans="1:5" x14ac:dyDescent="0.25">
      <c r="A37" s="10"/>
      <c r="B37" s="12"/>
      <c r="C37" s="3"/>
      <c r="D37" s="3"/>
      <c r="E37" s="11"/>
    </row>
    <row r="38" spans="1:5" s="25" customFormat="1" ht="14.25" x14ac:dyDescent="0.2">
      <c r="A38" s="21" t="s">
        <v>47</v>
      </c>
      <c r="B38" s="22"/>
      <c r="C38" s="23"/>
      <c r="D38" s="23"/>
      <c r="E38" s="24">
        <f>SUM(E28:E37)</f>
        <v>26768.519999999997</v>
      </c>
    </row>
    <row r="40" spans="1:5" ht="31.5" customHeight="1" x14ac:dyDescent="0.25">
      <c r="A40" s="64" t="s">
        <v>95</v>
      </c>
      <c r="B40" s="64"/>
      <c r="C40" s="64"/>
      <c r="D40" s="64"/>
      <c r="E40" s="64"/>
    </row>
    <row r="41" spans="1:5" ht="31.5" customHeight="1" x14ac:dyDescent="0.25">
      <c r="A41" s="64" t="s">
        <v>23</v>
      </c>
      <c r="B41" s="64"/>
      <c r="C41" s="64"/>
      <c r="D41" s="64"/>
      <c r="E41" s="64"/>
    </row>
    <row r="42" spans="1:5" x14ac:dyDescent="0.25">
      <c r="A42" s="64" t="s">
        <v>22</v>
      </c>
      <c r="B42" s="64"/>
      <c r="C42" s="64"/>
      <c r="D42" s="64"/>
      <c r="E42" s="64"/>
    </row>
    <row r="43" spans="1:5" ht="30.75" customHeight="1" x14ac:dyDescent="0.25">
      <c r="A43" s="64" t="s">
        <v>48</v>
      </c>
      <c r="B43" s="64"/>
      <c r="C43" s="64"/>
      <c r="D43" s="64"/>
      <c r="E43" s="64"/>
    </row>
    <row r="44" spans="1:5" x14ac:dyDescent="0.25">
      <c r="A44" s="64" t="s">
        <v>20</v>
      </c>
      <c r="B44" s="64"/>
      <c r="C44" s="64"/>
      <c r="D44" s="64"/>
      <c r="E44" s="64"/>
    </row>
    <row r="45" spans="1:5" x14ac:dyDescent="0.25">
      <c r="A45" s="75" t="s">
        <v>6</v>
      </c>
      <c r="B45" s="75"/>
      <c r="C45" s="75"/>
      <c r="D45" s="75"/>
      <c r="E45" s="75"/>
    </row>
    <row r="46" spans="1:5" x14ac:dyDescent="0.25">
      <c r="A46" s="64" t="s">
        <v>20</v>
      </c>
      <c r="B46" s="64"/>
      <c r="C46" s="64"/>
      <c r="D46" s="64"/>
      <c r="E46" s="64"/>
    </row>
    <row r="47" spans="1:5" x14ac:dyDescent="0.25">
      <c r="A47" s="76" t="s">
        <v>42</v>
      </c>
      <c r="B47" s="76"/>
      <c r="C47" s="76"/>
      <c r="D47" s="76"/>
      <c r="E47" s="8"/>
    </row>
    <row r="48" spans="1:5" x14ac:dyDescent="0.25">
      <c r="B48" s="74" t="s">
        <v>21</v>
      </c>
      <c r="C48" s="74"/>
      <c r="D48" s="74"/>
      <c r="E48" s="9" t="s">
        <v>7</v>
      </c>
    </row>
    <row r="49" spans="1:5" x14ac:dyDescent="0.25">
      <c r="A49" s="40"/>
      <c r="B49" s="40"/>
      <c r="C49" s="40"/>
      <c r="D49" s="40"/>
      <c r="E49" s="40"/>
    </row>
    <row r="50" spans="1:5" x14ac:dyDescent="0.25">
      <c r="A50" s="76" t="s">
        <v>43</v>
      </c>
      <c r="B50" s="76"/>
      <c r="C50" s="76"/>
      <c r="D50" s="76"/>
      <c r="E50" s="8"/>
    </row>
    <row r="51" spans="1:5" x14ac:dyDescent="0.25">
      <c r="B51" s="74" t="s">
        <v>21</v>
      </c>
      <c r="C51" s="74"/>
      <c r="D51" s="74"/>
      <c r="E51" s="9" t="s">
        <v>7</v>
      </c>
    </row>
    <row r="55" spans="1:5" x14ac:dyDescent="0.25">
      <c r="A55" s="25" t="s">
        <v>57</v>
      </c>
    </row>
    <row r="56" spans="1:5" x14ac:dyDescent="0.25">
      <c r="A56" s="2" t="s">
        <v>58</v>
      </c>
      <c r="B56" s="33">
        <v>4153.32</v>
      </c>
    </row>
    <row r="57" spans="1:5" ht="15.75" x14ac:dyDescent="0.25">
      <c r="A57" s="34" t="s">
        <v>59</v>
      </c>
      <c r="B57" s="35">
        <v>125534.76</v>
      </c>
    </row>
    <row r="58" spans="1:5" x14ac:dyDescent="0.25">
      <c r="A58" s="2" t="s">
        <v>70</v>
      </c>
      <c r="B58" s="35">
        <v>108688.65</v>
      </c>
    </row>
    <row r="59" spans="1:5" x14ac:dyDescent="0.25">
      <c r="A59" s="2" t="s">
        <v>71</v>
      </c>
      <c r="B59" s="35">
        <v>1800</v>
      </c>
    </row>
    <row r="60" spans="1:5" x14ac:dyDescent="0.25">
      <c r="A60" s="36" t="s">
        <v>60</v>
      </c>
      <c r="B60" s="33">
        <f>B56+B58+B59-('1 кв'!E38+'2 кв.'!E39+'3 кв.'!E41+'4 кв.'!E38)</f>
        <v>2537.1600000000326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0:E4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7:D47"/>
    <mergeCell ref="B48:D48"/>
    <mergeCell ref="A50:D50"/>
    <mergeCell ref="B51:D51"/>
    <mergeCell ref="A41:E41"/>
    <mergeCell ref="A42:E42"/>
    <mergeCell ref="A43:E43"/>
    <mergeCell ref="A44:E44"/>
    <mergeCell ref="A45:E45"/>
    <mergeCell ref="A46:E4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Normal="100" zoomScaleSheetLayoutView="100" workbookViewId="0">
      <selection activeCell="A5" sqref="A5:C5"/>
    </sheetView>
  </sheetViews>
  <sheetFormatPr defaultRowHeight="15" x14ac:dyDescent="0.25"/>
  <cols>
    <col min="1" max="1" width="10.5703125" customWidth="1"/>
    <col min="2" max="2" width="62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8" t="s">
        <v>73</v>
      </c>
      <c r="B1" s="78"/>
      <c r="C1" s="78"/>
      <c r="D1" s="41"/>
    </row>
    <row r="2" spans="1:5" ht="15.75" x14ac:dyDescent="0.25">
      <c r="A2" s="79" t="s">
        <v>74</v>
      </c>
      <c r="B2" s="79"/>
      <c r="C2" s="79"/>
      <c r="D2" s="34"/>
    </row>
    <row r="3" spans="1:5" ht="15.75" x14ac:dyDescent="0.25">
      <c r="A3" s="79" t="s">
        <v>75</v>
      </c>
      <c r="B3" s="79"/>
      <c r="C3" s="79"/>
      <c r="D3" s="34"/>
    </row>
    <row r="4" spans="1:5" ht="15.75" x14ac:dyDescent="0.25">
      <c r="A4" s="78" t="s">
        <v>94</v>
      </c>
      <c r="B4" s="78"/>
      <c r="C4" s="78"/>
      <c r="D4" s="41"/>
    </row>
    <row r="5" spans="1:5" ht="15.75" x14ac:dyDescent="0.25">
      <c r="A5" s="80"/>
      <c r="B5" s="80"/>
      <c r="C5" s="80"/>
      <c r="D5" s="1"/>
    </row>
    <row r="6" spans="1:5" ht="15.75" x14ac:dyDescent="0.25">
      <c r="A6" s="34"/>
      <c r="B6" s="2" t="s">
        <v>58</v>
      </c>
      <c r="C6" s="33">
        <f>'4 кв.'!B56</f>
        <v>4153.32</v>
      </c>
      <c r="D6" s="42"/>
    </row>
    <row r="7" spans="1:5" ht="15.75" x14ac:dyDescent="0.25">
      <c r="A7" s="43" t="s">
        <v>76</v>
      </c>
      <c r="B7" s="34" t="s">
        <v>59</v>
      </c>
      <c r="C7" s="35">
        <f>'4 кв.'!B57</f>
        <v>125534.76</v>
      </c>
      <c r="D7" s="44"/>
    </row>
    <row r="8" spans="1:5" ht="15.75" x14ac:dyDescent="0.25">
      <c r="A8" s="13"/>
      <c r="B8" s="2" t="s">
        <v>77</v>
      </c>
      <c r="C8" s="35">
        <f>'4 кв.'!B58</f>
        <v>108688.65</v>
      </c>
      <c r="D8" s="44"/>
    </row>
    <row r="9" spans="1:5" ht="15.75" x14ac:dyDescent="0.25">
      <c r="A9" s="13"/>
      <c r="B9" s="2" t="s">
        <v>71</v>
      </c>
      <c r="C9" s="35">
        <f>'4 кв.'!B59</f>
        <v>1800</v>
      </c>
      <c r="D9" s="44"/>
    </row>
    <row r="10" spans="1:5" ht="15.75" x14ac:dyDescent="0.25">
      <c r="A10" s="13"/>
      <c r="B10" s="34" t="s">
        <v>78</v>
      </c>
      <c r="C10" s="45">
        <f>SUM(C8:C9)</f>
        <v>110488.65</v>
      </c>
      <c r="D10" s="42"/>
    </row>
    <row r="11" spans="1:5" ht="15.75" x14ac:dyDescent="0.25">
      <c r="A11" s="1"/>
      <c r="B11" s="77"/>
      <c r="C11" s="77"/>
      <c r="D11" s="44"/>
    </row>
    <row r="12" spans="1:5" ht="15.75" x14ac:dyDescent="0.25">
      <c r="A12" s="46" t="s">
        <v>79</v>
      </c>
      <c r="B12" s="47" t="s">
        <v>44</v>
      </c>
      <c r="C12" s="35">
        <f>'1 кв'!E36+'2 кв.'!E36+'3 кв.'!E36+'4 кв.'!E36</f>
        <v>5062.7800000000007</v>
      </c>
      <c r="D12" s="44"/>
    </row>
    <row r="13" spans="1:5" ht="15.75" x14ac:dyDescent="0.25">
      <c r="A13" s="1"/>
      <c r="B13" s="47" t="s">
        <v>80</v>
      </c>
      <c r="C13" s="35">
        <f>C30*126.7</f>
        <v>17547.95</v>
      </c>
      <c r="D13" s="44"/>
      <c r="E13" s="48"/>
    </row>
    <row r="14" spans="1:5" ht="15.75" x14ac:dyDescent="0.25">
      <c r="B14" s="49" t="s">
        <v>4</v>
      </c>
      <c r="C14" s="35">
        <f>'1 кв'!E28+'2 кв.'!E28+'3 кв.'!E28+'4 кв.'!E28</f>
        <v>12122.88</v>
      </c>
      <c r="D14" s="44"/>
    </row>
    <row r="15" spans="1:5" ht="15.75" x14ac:dyDescent="0.25">
      <c r="A15" s="46"/>
      <c r="B15" s="49" t="s">
        <v>25</v>
      </c>
      <c r="C15" s="35">
        <f>'1 кв'!E29+'2 кв.'!E29+'3 кв.'!E29+'4 кв.'!E29</f>
        <v>16964.64</v>
      </c>
      <c r="D15" s="44"/>
    </row>
    <row r="16" spans="1:5" ht="15.75" x14ac:dyDescent="0.25">
      <c r="A16" s="46"/>
      <c r="B16" s="49" t="s">
        <v>81</v>
      </c>
      <c r="C16" s="35">
        <f>'1 кв'!E30+'2 кв.'!E30+'3 кв.'!E30+'4 кв.'!E30</f>
        <v>15079.679999999998</v>
      </c>
      <c r="D16" s="44"/>
    </row>
    <row r="17" spans="1:5" ht="15.75" x14ac:dyDescent="0.25">
      <c r="A17" s="46"/>
      <c r="B17" s="49" t="s">
        <v>82</v>
      </c>
      <c r="C17" s="35">
        <f>'1 кв'!E31+'2 кв.'!E31+'3 кв.'!E31+'4 кв.'!E31</f>
        <v>4287.3599999999997</v>
      </c>
      <c r="D17" s="44"/>
    </row>
    <row r="18" spans="1:5" ht="15.75" x14ac:dyDescent="0.25">
      <c r="A18" s="46"/>
      <c r="B18" s="49" t="s">
        <v>83</v>
      </c>
      <c r="C18" s="35">
        <f>'1 кв'!E32+'2 кв.'!E32+'3 кв.'!E32+'4 кв.'!E32</f>
        <v>1256.6400000000001</v>
      </c>
      <c r="D18" s="44"/>
    </row>
    <row r="19" spans="1:5" ht="15.75" x14ac:dyDescent="0.25">
      <c r="A19" s="46"/>
      <c r="B19" s="49" t="s">
        <v>84</v>
      </c>
      <c r="C19" s="35">
        <f>'1 кв'!E33+'2 кв.'!E33+'3 кв.'!E33+'4 кв.'!E33</f>
        <v>2250</v>
      </c>
      <c r="D19" s="44"/>
    </row>
    <row r="20" spans="1:5" ht="15.75" x14ac:dyDescent="0.25">
      <c r="A20" s="46"/>
      <c r="B20" s="49" t="s">
        <v>29</v>
      </c>
      <c r="C20" s="35">
        <f>'1 кв'!E34+'2 кв.'!E34+'3 кв.'!E34+'4 кв.'!E34</f>
        <v>17574.48</v>
      </c>
      <c r="D20" s="44"/>
    </row>
    <row r="21" spans="1:5" ht="15.75" x14ac:dyDescent="0.25">
      <c r="A21" s="46"/>
      <c r="B21" s="49" t="s">
        <v>85</v>
      </c>
      <c r="C21" s="35">
        <f>'1 кв'!E35+'2 кв.'!E35+'3 кв.'!E35+'4 кв.'!E35</f>
        <v>19958.400000000001</v>
      </c>
      <c r="D21" s="44"/>
    </row>
    <row r="22" spans="1:5" ht="15.75" x14ac:dyDescent="0.25">
      <c r="A22" s="1"/>
      <c r="B22" s="43" t="s">
        <v>86</v>
      </c>
      <c r="C22" s="33">
        <f>SUM(C12:C21)</f>
        <v>112104.81</v>
      </c>
      <c r="D22" s="44"/>
      <c r="E22" s="48"/>
    </row>
    <row r="23" spans="1:5" ht="15.75" x14ac:dyDescent="0.25">
      <c r="A23" s="1"/>
      <c r="B23" s="50" t="s">
        <v>87</v>
      </c>
      <c r="C23" s="33">
        <f>C6+C10-C22</f>
        <v>2537.1600000000035</v>
      </c>
      <c r="D23" s="44"/>
    </row>
    <row r="24" spans="1:5" s="53" customFormat="1" ht="30" x14ac:dyDescent="0.25">
      <c r="A24" s="12"/>
      <c r="B24" s="51" t="s">
        <v>88</v>
      </c>
      <c r="C24" s="3" t="s">
        <v>89</v>
      </c>
      <c r="D24" s="52"/>
    </row>
    <row r="25" spans="1:5" s="53" customFormat="1" ht="15.75" x14ac:dyDescent="0.25">
      <c r="A25" s="54" t="s">
        <v>55</v>
      </c>
      <c r="B25" s="55" t="s">
        <v>54</v>
      </c>
      <c r="C25" s="56">
        <v>1.5</v>
      </c>
      <c r="D25" s="52"/>
    </row>
    <row r="26" spans="1:5" ht="15.75" x14ac:dyDescent="0.25">
      <c r="A26" s="54" t="s">
        <v>68</v>
      </c>
      <c r="B26" s="55" t="s">
        <v>65</v>
      </c>
      <c r="C26" s="56">
        <v>121</v>
      </c>
      <c r="D26" s="44"/>
      <c r="E26" s="53"/>
    </row>
    <row r="27" spans="1:5" ht="15.75" x14ac:dyDescent="0.25">
      <c r="A27" s="54" t="s">
        <v>69</v>
      </c>
      <c r="B27" s="55" t="s">
        <v>66</v>
      </c>
      <c r="C27" s="57">
        <v>8</v>
      </c>
      <c r="D27" s="44"/>
      <c r="E27" s="53"/>
    </row>
    <row r="28" spans="1:5" ht="15.75" x14ac:dyDescent="0.25">
      <c r="A28" s="54"/>
      <c r="B28" s="55" t="s">
        <v>67</v>
      </c>
      <c r="C28" s="56">
        <v>8</v>
      </c>
      <c r="D28" s="44"/>
      <c r="E28" s="53"/>
    </row>
    <row r="29" spans="1:5" ht="15.75" x14ac:dyDescent="0.25">
      <c r="A29" s="3"/>
      <c r="B29" s="32"/>
      <c r="C29" s="54"/>
      <c r="D29" s="44"/>
    </row>
    <row r="30" spans="1:5" s="62" customFormat="1" ht="15.75" x14ac:dyDescent="0.25">
      <c r="A30" s="58"/>
      <c r="B30" s="59" t="s">
        <v>90</v>
      </c>
      <c r="C30" s="60">
        <f>SUM(C25:C29)</f>
        <v>138.5</v>
      </c>
      <c r="D30" s="61"/>
    </row>
    <row r="31" spans="1:5" ht="15.75" x14ac:dyDescent="0.25">
      <c r="A31" s="1"/>
      <c r="B31" s="43"/>
      <c r="C31" s="43"/>
      <c r="D31" s="44"/>
    </row>
    <row r="32" spans="1:5" ht="15.75" x14ac:dyDescent="0.25">
      <c r="A32" s="43" t="s">
        <v>91</v>
      </c>
      <c r="C32" s="43"/>
      <c r="D32" s="44"/>
    </row>
    <row r="33" spans="1:4" ht="15.75" x14ac:dyDescent="0.25">
      <c r="A33" s="1"/>
      <c r="B33" s="43"/>
      <c r="C33" s="43"/>
      <c r="D33" s="44"/>
    </row>
    <row r="34" spans="1:4" ht="15.75" x14ac:dyDescent="0.25">
      <c r="A34" s="1"/>
      <c r="B34" s="43"/>
      <c r="C34" s="43"/>
      <c r="D34" s="44"/>
    </row>
    <row r="35" spans="1:4" ht="15.75" x14ac:dyDescent="0.25">
      <c r="A35" s="1"/>
      <c r="B35" s="43"/>
      <c r="C35" s="43"/>
      <c r="D35" s="44"/>
    </row>
    <row r="36" spans="1:4" ht="15.75" x14ac:dyDescent="0.25">
      <c r="A36" s="1"/>
      <c r="B36" s="43"/>
      <c r="C36" s="43"/>
      <c r="D36" s="44"/>
    </row>
    <row r="37" spans="1:4" ht="15.75" x14ac:dyDescent="0.25">
      <c r="A37" s="1"/>
      <c r="B37" s="43"/>
      <c r="C37" s="43"/>
      <c r="D37" s="44"/>
    </row>
    <row r="38" spans="1:4" ht="15.75" x14ac:dyDescent="0.25">
      <c r="A38" s="1"/>
      <c r="B38" s="43"/>
      <c r="C38" s="43"/>
      <c r="D38" s="44"/>
    </row>
    <row r="39" spans="1:4" ht="15.75" x14ac:dyDescent="0.25">
      <c r="A39" s="1"/>
      <c r="B39" s="43"/>
      <c r="C39" s="43"/>
      <c r="D39" s="44"/>
    </row>
    <row r="40" spans="1:4" ht="15.75" x14ac:dyDescent="0.25">
      <c r="A40" s="1"/>
      <c r="B40" s="43"/>
      <c r="C40" s="43"/>
      <c r="D40" s="44"/>
    </row>
    <row r="41" spans="1:4" ht="15.75" x14ac:dyDescent="0.25">
      <c r="A41" s="1"/>
      <c r="B41" s="43"/>
      <c r="C41" s="43"/>
      <c r="D41" s="44"/>
    </row>
    <row r="42" spans="1:4" ht="15.75" x14ac:dyDescent="0.25">
      <c r="A42" s="1"/>
      <c r="B42" s="43"/>
      <c r="C42" s="43"/>
      <c r="D42" s="44"/>
    </row>
    <row r="43" spans="1:4" ht="15.75" x14ac:dyDescent="0.25">
      <c r="A43" s="1"/>
      <c r="B43" s="43"/>
      <c r="C43" s="43"/>
      <c r="D43" s="44"/>
    </row>
    <row r="44" spans="1:4" ht="15.75" x14ac:dyDescent="0.25">
      <c r="A44" s="1"/>
      <c r="B44" s="43"/>
      <c r="C44" s="43"/>
      <c r="D44" s="44"/>
    </row>
  </sheetData>
  <mergeCells count="6">
    <mergeCell ref="B11:C11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</vt:lpstr>
      <vt:lpstr>2 кв.</vt:lpstr>
      <vt:lpstr>3 кв.</vt:lpstr>
      <vt:lpstr>4 кв.</vt:lpstr>
      <vt:lpstr>годовой отчет</vt:lpstr>
      <vt:lpstr>'1 кв'!_edn1</vt:lpstr>
      <vt:lpstr>'1 кв'!_edn2</vt:lpstr>
      <vt:lpstr>'1 кв'!_edn3</vt:lpstr>
      <vt:lpstr>'1 кв'!_edn4</vt:lpstr>
      <vt:lpstr>'1 кв'!_ednref2</vt:lpstr>
      <vt:lpstr>'1 кв'!_ednref3</vt:lpstr>
      <vt:lpstr>'1 кв'!_ednref4</vt:lpstr>
      <vt:lpstr>'1 кв'!Область_печати</vt:lpstr>
      <vt:lpstr>'2 кв.'!Область_печати</vt:lpstr>
      <vt:lpstr>'3 кв.'!Область_печати</vt:lpstr>
      <vt:lpstr>'4 кв.'!Область_печати</vt:lpstr>
      <vt:lpstr>'годовой отчет'!Область_печати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2017-01-31T08:03:25Z</dcterms:modified>
</cp:coreProperties>
</file>