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кв.'!$A$1:$E$62</definedName>
    <definedName name="_xlnm.Print_Area" localSheetId="2">'3 кв.'!$A$1:$E$59</definedName>
    <definedName name="_xlnm.Print_Area" localSheetId="3">'4 кв.'!$A$1:$E$59</definedName>
    <definedName name="_xlnm.Print_Area" localSheetId="4">'годовой отчет'!$A$1:$C$29</definedName>
  </definedNames>
  <calcPr calcId="145621"/>
</workbook>
</file>

<file path=xl/calcChain.xml><?xml version="1.0" encoding="utf-8"?>
<calcChain xmlns="http://schemas.openxmlformats.org/spreadsheetml/2006/main">
  <c r="E38" i="4" l="1"/>
  <c r="C14" i="5" l="1"/>
  <c r="C15" i="5"/>
  <c r="C16" i="5"/>
  <c r="C17" i="5"/>
  <c r="C18" i="5"/>
  <c r="C19" i="5"/>
  <c r="C20" i="5"/>
  <c r="C13" i="5"/>
  <c r="C11" i="5"/>
  <c r="C8" i="5"/>
  <c r="C9" i="5" s="1"/>
  <c r="C7" i="5"/>
  <c r="C6" i="5"/>
  <c r="E35" i="4"/>
  <c r="E34" i="4"/>
  <c r="E32" i="4"/>
  <c r="E31" i="4"/>
  <c r="E30" i="4"/>
  <c r="E29" i="4"/>
  <c r="E28" i="4"/>
  <c r="B59" i="4" s="1"/>
  <c r="C26" i="5"/>
  <c r="E21" i="5" l="1"/>
  <c r="C21" i="5"/>
  <c r="C22" i="5" s="1"/>
  <c r="B59" i="3"/>
  <c r="E38" i="3"/>
  <c r="E35" i="3" l="1"/>
  <c r="E34" i="3"/>
  <c r="E32" i="3"/>
  <c r="E31" i="3"/>
  <c r="E30" i="3"/>
  <c r="E29" i="3"/>
  <c r="E28" i="3"/>
  <c r="E35" i="2" l="1"/>
  <c r="E34" i="2"/>
  <c r="E32" i="2"/>
  <c r="E31" i="2"/>
  <c r="E30" i="2"/>
  <c r="E29" i="2"/>
  <c r="E28" i="2"/>
  <c r="E38" i="2" l="1"/>
  <c r="E41" i="1"/>
  <c r="B59" i="2" l="1"/>
  <c r="H42" i="2"/>
  <c r="E30" i="1"/>
  <c r="E29" i="1"/>
  <c r="E28" i="1"/>
  <c r="E35" i="1" l="1"/>
  <c r="E34" i="1"/>
  <c r="E31" i="1"/>
  <c r="E32" i="1" l="1"/>
</calcChain>
</file>

<file path=xl/sharedStrings.xml><?xml version="1.0" encoding="utf-8"?>
<sst xmlns="http://schemas.openxmlformats.org/spreadsheetml/2006/main" count="300" uniqueCount="90">
  <si>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</si>
  <si>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</si>
  <si>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</si>
  <si>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</si>
  <si>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</si>
  <si>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</si>
  <si>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</si>
  <si>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</si>
  <si>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</si>
  <si>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</si>
  <si>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</si>
  <si>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</si>
  <si>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</si>
  <si>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</si>
  <si>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</si>
  <si>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</si>
  <si>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</si>
  <si>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</si>
  <si>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</si>
  <si>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</si>
  <si>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</si>
  <si>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</si>
  <si>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</si>
  <si>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</si>
  <si>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</si>
  <si>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</si>
  <si>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</si>
  <si>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</si>
  <si>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</si>
  <si>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</si>
  <si>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</si>
  <si>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мест общего пользования дома</t>
  </si>
  <si>
    <t>ежеквартально</t>
  </si>
  <si>
    <t>Расходы по управлению МКД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</si>
  <si>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</si>
  <si>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</si>
  <si>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2а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</si>
  <si>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Антиповой Тамары Даниловны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</si>
  <si>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 от 18.03.2013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</si>
  <si>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</si>
  <si>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</si>
  <si>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</si>
  <si>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</si>
  <si>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</si>
  <si>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Антиповой Т.Д.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</si>
  <si>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</si>
  <si>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</si>
  <si>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</si>
  <si>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</si>
  <si>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</si>
  <si>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семьсот пятьдесят девять  (прописью) рублей 14 копеек.</t>
    </r>
  </si>
  <si>
    <t>"30" 06  2016 г.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</si>
  <si>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</si>
  <si>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</si>
  <si>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</si>
  <si>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</si>
  <si>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</si>
  <si>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одну тысячу девятьсот пятьдесят три  (прописью) рубля 78 копеек.</t>
    </r>
  </si>
  <si>
    <t>Остаток на начало года</t>
  </si>
  <si>
    <t>в т.ч. Оплачено</t>
  </si>
  <si>
    <t xml:space="preserve">Предъявлено населению </t>
  </si>
  <si>
    <t xml:space="preserve">Итого остаток на конец квартала </t>
  </si>
  <si>
    <t>Информация для собственников:</t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</si>
  <si>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</si>
  <si>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</si>
  <si>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двести пятьдесят (прописью) рублей 76 копеек.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</si>
  <si>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05.09.2016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</si>
  <si>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Клименко В.С.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</si>
  <si>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Клименко Виктории Сергеевны 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</si>
  <si>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</si>
  <si>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</si>
  <si>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</si>
  <si>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</si>
  <si>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</si>
  <si>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</si>
  <si>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</si>
  <si>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 xml:space="preserve">Санитарное содержание мест общего пользования 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</si>
  <si>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</si>
  <si>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</si>
  <si>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</si>
  <si>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</si>
  <si>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</si>
  <si>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</si>
  <si>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</si>
  <si>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</si>
  <si>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</si>
  <si>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"31" 12  2016 г.</t>
  </si>
  <si>
    <t>по ж.д. ул. Гагарина, 2а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</si>
  <si>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</si>
  <si>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девятьсот семьдесят четыре рубля 37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</si>
</sst>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43" fontId="4" fillId="0" borderId="0" xfId="1" applyFont="1"/>
    <xf numFmtId="0" fontId="12" fillId="0" borderId="0" xfId="0" applyFont="1"/>
    <xf numFmtId="43" fontId="9" fillId="0" borderId="0" xfId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164" fontId="9" fillId="0" borderId="0" xfId="1" applyNumberFormat="1" applyFo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6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43" fontId="0" fillId="0" borderId="0" xfId="0" applyNumberFormat="1"/>
    <xf numFmtId="0" fontId="8" fillId="0" borderId="0" xfId="0" applyFont="1" applyAlignment="1">
      <alignment horizontal="left"/>
    </xf>
    <xf numFmtId="0" fontId="16" fillId="0" borderId="6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14" fillId="0" borderId="6" xfId="0" applyNumberFormat="1" applyFont="1" applyBorder="1"/>
    <xf numFmtId="4" fontId="8" fillId="0" borderId="0" xfId="0" applyNumberFormat="1" applyFont="1"/>
    <xf numFmtId="2" fontId="17" fillId="0" borderId="0" xfId="0" applyNumberFormat="1" applyFont="1"/>
    <xf numFmtId="0" fontId="17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1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5" zoomScaleNormal="100" zoomScaleSheetLayoutView="100" workbookViewId="0">
      <selection activeCell="K13" sqref="K1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2" t="s">
        <v>12</v>
      </c>
      <c r="B1" s="72"/>
      <c r="C1" s="72"/>
      <c r="D1" s="72"/>
      <c r="E1" s="72"/>
    </row>
    <row r="2" spans="1:5" ht="32.25" customHeight="1" x14ac:dyDescent="0.25">
      <c r="A2" s="70" t="s">
        <v>13</v>
      </c>
      <c r="B2" s="71"/>
      <c r="C2" s="71"/>
      <c r="D2" s="71"/>
      <c r="E2" s="7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4" t="s">
        <v>15</v>
      </c>
      <c r="E4" s="7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36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ht="7.5" customHeight="1" x14ac:dyDescent="0.25">
      <c r="A9" s="66"/>
      <c r="B9" s="66"/>
      <c r="C9" s="66"/>
      <c r="D9" s="66"/>
      <c r="E9" s="66"/>
    </row>
    <row r="10" spans="1:5" x14ac:dyDescent="0.25">
      <c r="A10" s="61" t="s">
        <v>37</v>
      </c>
      <c r="B10" s="61"/>
      <c r="C10" s="61"/>
      <c r="D10" s="61"/>
      <c r="E10" s="61"/>
    </row>
    <row r="11" spans="1:5" ht="22.5" customHeight="1" x14ac:dyDescent="0.25">
      <c r="A11" s="67" t="s">
        <v>16</v>
      </c>
      <c r="B11" s="68"/>
      <c r="C11" s="68"/>
      <c r="D11" s="68"/>
      <c r="E11" s="68"/>
    </row>
    <row r="12" spans="1:5" ht="9" customHeight="1" x14ac:dyDescent="0.25">
      <c r="A12" s="66"/>
      <c r="B12" s="66"/>
      <c r="C12" s="66"/>
      <c r="D12" s="66"/>
      <c r="E12" s="66"/>
    </row>
    <row r="13" spans="1:5" ht="30.75" customHeight="1" x14ac:dyDescent="0.25">
      <c r="A13" s="61" t="s">
        <v>38</v>
      </c>
      <c r="B13" s="61"/>
      <c r="C13" s="61"/>
      <c r="D13" s="61"/>
      <c r="E13" s="61"/>
    </row>
    <row r="14" spans="1:5" x14ac:dyDescent="0.25">
      <c r="A14" s="69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1" t="s">
        <v>35</v>
      </c>
      <c r="B16" s="61"/>
      <c r="C16" s="61"/>
      <c r="D16" s="61"/>
      <c r="E16" s="61"/>
    </row>
    <row r="17" spans="1:7" ht="11.25" customHeight="1" x14ac:dyDescent="0.25">
      <c r="A17" s="69" t="s">
        <v>2</v>
      </c>
      <c r="B17" s="66"/>
      <c r="C17" s="66"/>
      <c r="D17" s="66"/>
      <c r="E17" s="6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1" t="s">
        <v>34</v>
      </c>
      <c r="B19" s="61"/>
      <c r="C19" s="61"/>
      <c r="D19" s="61"/>
      <c r="E19" s="61"/>
    </row>
    <row r="20" spans="1:7" ht="10.5" customHeight="1" x14ac:dyDescent="0.25">
      <c r="A20" s="69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1" t="s">
        <v>39</v>
      </c>
      <c r="B24" s="61"/>
      <c r="C24" s="61"/>
      <c r="D24" s="61"/>
      <c r="E24" s="61"/>
    </row>
    <row r="25" spans="1:7" ht="33.75" customHeight="1" x14ac:dyDescent="0.25">
      <c r="A25" s="65" t="s">
        <v>40</v>
      </c>
      <c r="B25" s="65"/>
      <c r="C25" s="65"/>
      <c r="D25" s="65"/>
      <c r="E25" s="65"/>
    </row>
    <row r="26" spans="1:7" x14ac:dyDescent="0.25">
      <c r="A26" s="65"/>
      <c r="B26" s="65"/>
      <c r="C26" s="65"/>
      <c r="D26" s="65"/>
      <c r="E26" s="6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3674.7479999999996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4261.95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1.5</v>
      </c>
      <c r="E30" s="11">
        <f>D30*F26*G26</f>
        <v>2841.2999999999997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0.54</v>
      </c>
      <c r="E31" s="11">
        <f>D31*F26*G26</f>
        <v>1022.8680000000001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0.21</v>
      </c>
      <c r="E32" s="11">
        <f>D32*F26*G26</f>
        <v>397.78199999999998</v>
      </c>
    </row>
    <row r="33" spans="1:5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0</v>
      </c>
    </row>
    <row r="34" spans="1:5" x14ac:dyDescent="0.25">
      <c r="A34" s="10" t="s">
        <v>29</v>
      </c>
      <c r="B34" s="12" t="s">
        <v>41</v>
      </c>
      <c r="C34" s="3" t="s">
        <v>5</v>
      </c>
      <c r="D34" s="3">
        <v>1.23</v>
      </c>
      <c r="E34" s="11">
        <f>D34*F26*G26</f>
        <v>2329.866</v>
      </c>
    </row>
    <row r="35" spans="1:5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5" x14ac:dyDescent="0.25">
      <c r="A36" s="14" t="s">
        <v>45</v>
      </c>
      <c r="B36" s="15" t="s">
        <v>46</v>
      </c>
      <c r="C36" s="16" t="s">
        <v>47</v>
      </c>
      <c r="D36" s="16"/>
      <c r="E36" s="17">
        <v>116.29</v>
      </c>
    </row>
    <row r="37" spans="1:5" x14ac:dyDescent="0.25">
      <c r="A37" s="10"/>
      <c r="B37" s="12"/>
      <c r="C37" s="3"/>
      <c r="D37" s="3"/>
      <c r="E37" s="11"/>
    </row>
    <row r="38" spans="1:5" x14ac:dyDescent="0.25">
      <c r="A38" s="10"/>
      <c r="B38" s="12"/>
      <c r="C38" s="3"/>
      <c r="D38" s="3"/>
      <c r="E38" s="11"/>
    </row>
    <row r="39" spans="1:5" x14ac:dyDescent="0.25">
      <c r="A39" s="10"/>
      <c r="B39" s="12"/>
      <c r="C39" s="3"/>
      <c r="D39" s="3"/>
      <c r="E39" s="11"/>
    </row>
    <row r="40" spans="1:5" x14ac:dyDescent="0.25">
      <c r="A40" s="10"/>
      <c r="B40" s="12"/>
      <c r="C40" s="3"/>
      <c r="D40" s="3"/>
      <c r="E40" s="11"/>
    </row>
    <row r="41" spans="1:5" s="26" customFormat="1" ht="14.25" x14ac:dyDescent="0.2">
      <c r="A41" s="22" t="s">
        <v>48</v>
      </c>
      <c r="B41" s="23"/>
      <c r="C41" s="24"/>
      <c r="D41" s="24"/>
      <c r="E41" s="25">
        <f>SUM(E28:E40)</f>
        <v>19759.144</v>
      </c>
    </row>
    <row r="43" spans="1:5" ht="42.75" customHeight="1" x14ac:dyDescent="0.25">
      <c r="A43" s="61" t="s">
        <v>50</v>
      </c>
      <c r="B43" s="61"/>
      <c r="C43" s="61"/>
      <c r="D43" s="61"/>
      <c r="E43" s="61"/>
    </row>
    <row r="44" spans="1:5" ht="30" customHeight="1" x14ac:dyDescent="0.25">
      <c r="A44" s="61" t="s">
        <v>23</v>
      </c>
      <c r="B44" s="61"/>
      <c r="C44" s="61"/>
      <c r="D44" s="61"/>
      <c r="E44" s="61"/>
    </row>
    <row r="45" spans="1:5" x14ac:dyDescent="0.25">
      <c r="A45" s="61" t="s">
        <v>22</v>
      </c>
      <c r="B45" s="61"/>
      <c r="C45" s="61"/>
      <c r="D45" s="61"/>
      <c r="E45" s="61"/>
    </row>
    <row r="46" spans="1:5" ht="31.5" customHeight="1" x14ac:dyDescent="0.25">
      <c r="A46" s="61" t="s">
        <v>49</v>
      </c>
      <c r="B46" s="61"/>
      <c r="C46" s="61"/>
      <c r="D46" s="61"/>
      <c r="E46" s="61"/>
    </row>
    <row r="47" spans="1:5" x14ac:dyDescent="0.25">
      <c r="A47" s="61" t="s">
        <v>20</v>
      </c>
      <c r="B47" s="61"/>
      <c r="C47" s="61"/>
      <c r="D47" s="61"/>
      <c r="E47" s="61"/>
    </row>
    <row r="48" spans="1:5" x14ac:dyDescent="0.25">
      <c r="A48" s="62" t="s">
        <v>6</v>
      </c>
      <c r="B48" s="62"/>
      <c r="C48" s="62"/>
      <c r="D48" s="62"/>
      <c r="E48" s="62"/>
    </row>
    <row r="49" spans="1:5" x14ac:dyDescent="0.25">
      <c r="A49" s="61" t="s">
        <v>20</v>
      </c>
      <c r="B49" s="61"/>
      <c r="C49" s="61"/>
      <c r="D49" s="61"/>
      <c r="E49" s="61"/>
    </row>
    <row r="50" spans="1:5" ht="15" customHeight="1" x14ac:dyDescent="0.25">
      <c r="A50" s="63" t="s">
        <v>43</v>
      </c>
      <c r="B50" s="63"/>
      <c r="C50" s="63"/>
      <c r="D50" s="63"/>
      <c r="E50" s="8"/>
    </row>
    <row r="51" spans="1:5" ht="11.25" customHeight="1" x14ac:dyDescent="0.25">
      <c r="B51" s="60" t="s">
        <v>21</v>
      </c>
      <c r="C51" s="60"/>
      <c r="D51" s="60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64" t="s">
        <v>44</v>
      </c>
      <c r="B53" s="64"/>
      <c r="C53" s="64"/>
      <c r="D53" s="64"/>
      <c r="E53" s="8"/>
    </row>
    <row r="54" spans="1:5" ht="11.25" customHeight="1" x14ac:dyDescent="0.25">
      <c r="B54" s="60" t="s">
        <v>21</v>
      </c>
      <c r="C54" s="60"/>
      <c r="D54" s="60"/>
      <c r="E54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7" zoomScaleNormal="100" zoomScaleSheetLayoutView="100" workbookViewId="0">
      <selection activeCell="D58" sqref="D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2" t="s">
        <v>12</v>
      </c>
      <c r="B1" s="72"/>
      <c r="C1" s="72"/>
      <c r="D1" s="72"/>
      <c r="E1" s="72"/>
    </row>
    <row r="2" spans="1:5" ht="30" customHeight="1" x14ac:dyDescent="0.25">
      <c r="A2" s="70" t="s">
        <v>13</v>
      </c>
      <c r="B2" s="71"/>
      <c r="C2" s="71"/>
      <c r="D2" s="71"/>
      <c r="E2" s="71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4" t="s">
        <v>51</v>
      </c>
      <c r="E4" s="74"/>
    </row>
    <row r="5" spans="1:5" x14ac:dyDescent="0.25">
      <c r="A5" s="27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36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6"/>
      <c r="B9" s="66"/>
      <c r="C9" s="66"/>
      <c r="D9" s="66"/>
      <c r="E9" s="66"/>
    </row>
    <row r="10" spans="1:5" x14ac:dyDescent="0.25">
      <c r="A10" s="61" t="s">
        <v>37</v>
      </c>
      <c r="B10" s="61"/>
      <c r="C10" s="61"/>
      <c r="D10" s="61"/>
      <c r="E10" s="61"/>
    </row>
    <row r="11" spans="1:5" ht="30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66"/>
      <c r="B12" s="66"/>
      <c r="C12" s="66"/>
      <c r="D12" s="66"/>
      <c r="E12" s="66"/>
    </row>
    <row r="13" spans="1:5" x14ac:dyDescent="0.25">
      <c r="A13" s="61" t="s">
        <v>38</v>
      </c>
      <c r="B13" s="61"/>
      <c r="C13" s="61"/>
      <c r="D13" s="61"/>
      <c r="E13" s="61"/>
    </row>
    <row r="14" spans="1:5" x14ac:dyDescent="0.25">
      <c r="A14" s="69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1" t="s">
        <v>35</v>
      </c>
      <c r="B16" s="61"/>
      <c r="C16" s="61"/>
      <c r="D16" s="61"/>
      <c r="E16" s="61"/>
    </row>
    <row r="17" spans="1:7" ht="11.25" customHeight="1" x14ac:dyDescent="0.25">
      <c r="A17" s="69" t="s">
        <v>2</v>
      </c>
      <c r="B17" s="66"/>
      <c r="C17" s="66"/>
      <c r="D17" s="66"/>
      <c r="E17" s="66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61" t="s">
        <v>34</v>
      </c>
      <c r="B19" s="61"/>
      <c r="C19" s="61"/>
      <c r="D19" s="61"/>
      <c r="E19" s="61"/>
    </row>
    <row r="20" spans="1:7" ht="10.5" customHeight="1" x14ac:dyDescent="0.25">
      <c r="A20" s="69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.75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1" t="s">
        <v>39</v>
      </c>
      <c r="B24" s="61"/>
      <c r="C24" s="61"/>
      <c r="D24" s="61"/>
      <c r="E24" s="61"/>
    </row>
    <row r="25" spans="1:7" ht="33.75" customHeight="1" x14ac:dyDescent="0.25">
      <c r="A25" s="65" t="s">
        <v>40</v>
      </c>
      <c r="B25" s="65"/>
      <c r="C25" s="65"/>
      <c r="D25" s="65"/>
      <c r="E25" s="65"/>
    </row>
    <row r="26" spans="1:7" x14ac:dyDescent="0.25">
      <c r="A26" s="65"/>
      <c r="B26" s="65"/>
      <c r="C26" s="65"/>
      <c r="D26" s="65"/>
      <c r="E26" s="6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2917.0680000000002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4261.95</v>
      </c>
    </row>
    <row r="30" spans="1:7" ht="38.25" x14ac:dyDescent="0.25">
      <c r="A30" s="10" t="s">
        <v>31</v>
      </c>
      <c r="B30" s="12" t="s">
        <v>55</v>
      </c>
      <c r="C30" s="3" t="s">
        <v>5</v>
      </c>
      <c r="D30" s="3">
        <v>1.55</v>
      </c>
      <c r="E30" s="11">
        <f>D30*F26*G26</f>
        <v>2936.0099999999998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0.57999999999999996</v>
      </c>
      <c r="E31" s="11">
        <f>D31*F26*G26</f>
        <v>1098.636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0.21</v>
      </c>
      <c r="E32" s="11">
        <f>D32*F26*G26</f>
        <v>397.78199999999998</v>
      </c>
    </row>
    <row r="33" spans="1:8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0</v>
      </c>
    </row>
    <row r="34" spans="1:8" x14ac:dyDescent="0.25">
      <c r="A34" s="10" t="s">
        <v>29</v>
      </c>
      <c r="B34" s="12" t="s">
        <v>41</v>
      </c>
      <c r="C34" s="3" t="s">
        <v>5</v>
      </c>
      <c r="D34" s="3">
        <v>2.76</v>
      </c>
      <c r="E34" s="11">
        <f>D34*F26*G26</f>
        <v>5227.9919999999993</v>
      </c>
    </row>
    <row r="35" spans="1:8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8" x14ac:dyDescent="0.25">
      <c r="A36" s="14" t="s">
        <v>45</v>
      </c>
      <c r="B36" s="15" t="s">
        <v>56</v>
      </c>
      <c r="C36" s="16" t="s">
        <v>47</v>
      </c>
      <c r="D36" s="16"/>
      <c r="E36" s="17">
        <v>0</v>
      </c>
    </row>
    <row r="37" spans="1:8" x14ac:dyDescent="0.25">
      <c r="A37" s="10"/>
      <c r="B37" s="12"/>
      <c r="C37" s="3"/>
      <c r="D37" s="3"/>
      <c r="E37" s="11"/>
    </row>
    <row r="38" spans="1:8" s="26" customFormat="1" ht="14.25" x14ac:dyDescent="0.2">
      <c r="A38" s="22" t="s">
        <v>48</v>
      </c>
      <c r="B38" s="23"/>
      <c r="C38" s="24"/>
      <c r="D38" s="24"/>
      <c r="E38" s="25">
        <f>SUM(E28:E37)</f>
        <v>21953.777999999998</v>
      </c>
    </row>
    <row r="40" spans="1:8" ht="28.5" customHeight="1" x14ac:dyDescent="0.25">
      <c r="A40" s="61" t="s">
        <v>57</v>
      </c>
      <c r="B40" s="61"/>
      <c r="C40" s="61"/>
      <c r="D40" s="61"/>
      <c r="E40" s="61"/>
      <c r="F40" s="2" t="s">
        <v>52</v>
      </c>
      <c r="H40" s="2">
        <v>6914.96</v>
      </c>
    </row>
    <row r="41" spans="1:8" ht="29.25" customHeight="1" x14ac:dyDescent="0.25">
      <c r="A41" s="61" t="s">
        <v>23</v>
      </c>
      <c r="B41" s="61"/>
      <c r="C41" s="61"/>
      <c r="D41" s="61"/>
      <c r="E41" s="61"/>
      <c r="F41" s="2" t="s">
        <v>53</v>
      </c>
      <c r="H41" s="2">
        <v>63281.86</v>
      </c>
    </row>
    <row r="42" spans="1:8" x14ac:dyDescent="0.25">
      <c r="A42" s="61" t="s">
        <v>22</v>
      </c>
      <c r="B42" s="61"/>
      <c r="C42" s="61"/>
      <c r="D42" s="61"/>
      <c r="E42" s="61"/>
      <c r="F42" s="2" t="s">
        <v>54</v>
      </c>
      <c r="H42" s="29">
        <f>H40+H41-('1 кв.'!E41+'2 кв.'!E38)</f>
        <v>28483.898000000008</v>
      </c>
    </row>
    <row r="43" spans="1:8" x14ac:dyDescent="0.25">
      <c r="A43" s="61" t="s">
        <v>49</v>
      </c>
      <c r="B43" s="61"/>
      <c r="C43" s="61"/>
      <c r="D43" s="61"/>
      <c r="E43" s="61"/>
    </row>
    <row r="44" spans="1:8" x14ac:dyDescent="0.25">
      <c r="A44" s="61" t="s">
        <v>20</v>
      </c>
      <c r="B44" s="61"/>
      <c r="C44" s="61"/>
      <c r="D44" s="61"/>
      <c r="E44" s="61"/>
    </row>
    <row r="45" spans="1:8" x14ac:dyDescent="0.25">
      <c r="A45" s="62" t="s">
        <v>6</v>
      </c>
      <c r="B45" s="62"/>
      <c r="C45" s="62"/>
      <c r="D45" s="62"/>
      <c r="E45" s="62"/>
    </row>
    <row r="46" spans="1:8" x14ac:dyDescent="0.25">
      <c r="A46" s="61" t="s">
        <v>20</v>
      </c>
      <c r="B46" s="61"/>
      <c r="C46" s="61"/>
      <c r="D46" s="61"/>
      <c r="E46" s="61"/>
    </row>
    <row r="47" spans="1:8" x14ac:dyDescent="0.25">
      <c r="A47" s="63" t="s">
        <v>43</v>
      </c>
      <c r="B47" s="63"/>
      <c r="C47" s="63"/>
      <c r="D47" s="63"/>
      <c r="E47" s="8"/>
    </row>
    <row r="48" spans="1:8" x14ac:dyDescent="0.25">
      <c r="B48" s="60" t="s">
        <v>21</v>
      </c>
      <c r="C48" s="60"/>
      <c r="D48" s="60"/>
      <c r="E48" s="9" t="s">
        <v>7</v>
      </c>
    </row>
    <row r="49" spans="1:5" x14ac:dyDescent="0.25">
      <c r="A49" s="28"/>
      <c r="B49" s="28"/>
      <c r="C49" s="28"/>
      <c r="D49" s="28"/>
      <c r="E49" s="28"/>
    </row>
    <row r="50" spans="1:5" x14ac:dyDescent="0.25">
      <c r="A50" s="64" t="s">
        <v>44</v>
      </c>
      <c r="B50" s="64"/>
      <c r="C50" s="64"/>
      <c r="D50" s="64"/>
      <c r="E50" s="8"/>
    </row>
    <row r="51" spans="1:5" x14ac:dyDescent="0.25">
      <c r="B51" s="60" t="s">
        <v>21</v>
      </c>
      <c r="C51" s="60"/>
      <c r="D51" s="60"/>
      <c r="E51" s="9" t="s">
        <v>7</v>
      </c>
    </row>
    <row r="55" spans="1:5" x14ac:dyDescent="0.25">
      <c r="A55" s="26" t="s">
        <v>62</v>
      </c>
    </row>
    <row r="56" spans="1:5" x14ac:dyDescent="0.25">
      <c r="A56" s="2" t="s">
        <v>58</v>
      </c>
      <c r="B56" s="33">
        <v>6914.96</v>
      </c>
    </row>
    <row r="57" spans="1:5" ht="15.75" x14ac:dyDescent="0.25">
      <c r="A57" s="32" t="s">
        <v>60</v>
      </c>
      <c r="B57" s="33">
        <v>64099.68</v>
      </c>
    </row>
    <row r="58" spans="1:5" x14ac:dyDescent="0.25">
      <c r="A58" s="2" t="s">
        <v>59</v>
      </c>
      <c r="B58" s="33">
        <v>63281.86</v>
      </c>
    </row>
    <row r="59" spans="1:5" x14ac:dyDescent="0.25">
      <c r="A59" s="34" t="s">
        <v>61</v>
      </c>
      <c r="B59" s="35">
        <f>B56+B58-('1 кв.'!E41+'2 кв.'!E38)</f>
        <v>28483.898000000008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3" zoomScaleNormal="100" zoomScaleSheetLayoutView="100" workbookViewId="0">
      <selection activeCell="H51" sqref="H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2" t="s">
        <v>12</v>
      </c>
      <c r="B1" s="72"/>
      <c r="C1" s="72"/>
      <c r="D1" s="72"/>
      <c r="E1" s="72"/>
    </row>
    <row r="2" spans="1:5" ht="29.25" customHeight="1" x14ac:dyDescent="0.25">
      <c r="A2" s="70" t="s">
        <v>13</v>
      </c>
      <c r="B2" s="71"/>
      <c r="C2" s="71"/>
      <c r="D2" s="71"/>
      <c r="E2" s="71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4" t="s">
        <v>63</v>
      </c>
      <c r="E4" s="74"/>
    </row>
    <row r="5" spans="1:5" x14ac:dyDescent="0.25">
      <c r="A5" s="30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36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6"/>
      <c r="B9" s="66"/>
      <c r="C9" s="66"/>
      <c r="D9" s="66"/>
      <c r="E9" s="66"/>
    </row>
    <row r="10" spans="1:5" x14ac:dyDescent="0.25">
      <c r="A10" s="76" t="s">
        <v>68</v>
      </c>
      <c r="B10" s="76"/>
      <c r="C10" s="76"/>
      <c r="D10" s="76"/>
      <c r="E10" s="76"/>
    </row>
    <row r="11" spans="1:5" ht="27.75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66"/>
      <c r="B12" s="66"/>
      <c r="C12" s="66"/>
      <c r="D12" s="66"/>
      <c r="E12" s="66"/>
    </row>
    <row r="13" spans="1:5" ht="29.25" customHeight="1" x14ac:dyDescent="0.25">
      <c r="A13" s="76" t="s">
        <v>66</v>
      </c>
      <c r="B13" s="76"/>
      <c r="C13" s="76"/>
      <c r="D13" s="76"/>
      <c r="E13" s="76"/>
    </row>
    <row r="14" spans="1:5" x14ac:dyDescent="0.25">
      <c r="A14" s="69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1" t="s">
        <v>35</v>
      </c>
      <c r="B16" s="61"/>
      <c r="C16" s="61"/>
      <c r="D16" s="61"/>
      <c r="E16" s="61"/>
    </row>
    <row r="17" spans="1:7" x14ac:dyDescent="0.25">
      <c r="A17" s="69" t="s">
        <v>2</v>
      </c>
      <c r="B17" s="66"/>
      <c r="C17" s="66"/>
      <c r="D17" s="66"/>
      <c r="E17" s="66"/>
    </row>
    <row r="18" spans="1:7" x14ac:dyDescent="0.25">
      <c r="A18" s="31"/>
      <c r="B18" s="30"/>
      <c r="C18" s="30"/>
      <c r="D18" s="30"/>
      <c r="E18" s="30"/>
    </row>
    <row r="19" spans="1:7" x14ac:dyDescent="0.25">
      <c r="A19" s="61" t="s">
        <v>34</v>
      </c>
      <c r="B19" s="61"/>
      <c r="C19" s="61"/>
      <c r="D19" s="61"/>
      <c r="E19" s="61"/>
    </row>
    <row r="20" spans="1:7" x14ac:dyDescent="0.25">
      <c r="A20" s="69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" customHeight="1" x14ac:dyDescent="0.25">
      <c r="A22" s="61" t="s">
        <v>19</v>
      </c>
      <c r="B22" s="61"/>
      <c r="C22" s="61"/>
      <c r="D22" s="61"/>
      <c r="E22" s="61"/>
    </row>
    <row r="23" spans="1:7" x14ac:dyDescent="0.25">
      <c r="A23" s="66"/>
      <c r="B23" s="66"/>
      <c r="C23" s="66"/>
      <c r="D23" s="66"/>
      <c r="E23" s="66"/>
    </row>
    <row r="24" spans="1:7" ht="61.5" customHeight="1" x14ac:dyDescent="0.25">
      <c r="A24" s="61" t="s">
        <v>39</v>
      </c>
      <c r="B24" s="61"/>
      <c r="C24" s="61"/>
      <c r="D24" s="61"/>
      <c r="E24" s="61"/>
    </row>
    <row r="25" spans="1:7" ht="30" customHeight="1" x14ac:dyDescent="0.25">
      <c r="A25" s="65" t="s">
        <v>40</v>
      </c>
      <c r="B25" s="65"/>
      <c r="C25" s="65"/>
      <c r="D25" s="65"/>
      <c r="E25" s="65"/>
    </row>
    <row r="26" spans="1:7" x14ac:dyDescent="0.25">
      <c r="A26" s="65"/>
      <c r="B26" s="65"/>
      <c r="C26" s="65"/>
      <c r="D26" s="65"/>
      <c r="E26" s="6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2917.0680000000002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4432.4279999999999</v>
      </c>
    </row>
    <row r="30" spans="1:7" ht="38.25" x14ac:dyDescent="0.25">
      <c r="A30" s="10" t="s">
        <v>31</v>
      </c>
      <c r="B30" s="12" t="s">
        <v>55</v>
      </c>
      <c r="C30" s="3" t="s">
        <v>5</v>
      </c>
      <c r="D30" s="3">
        <v>1.55</v>
      </c>
      <c r="E30" s="11">
        <f>D30*F26*G26</f>
        <v>2936.0099999999998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0.57999999999999996</v>
      </c>
      <c r="E31" s="11">
        <f>D31*F26*G26</f>
        <v>1098.636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0.21</v>
      </c>
      <c r="E32" s="11">
        <f>D32*F26*G26</f>
        <v>397.78199999999998</v>
      </c>
    </row>
    <row r="33" spans="1:8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0</v>
      </c>
    </row>
    <row r="34" spans="1:8" x14ac:dyDescent="0.25">
      <c r="A34" s="10" t="s">
        <v>29</v>
      </c>
      <c r="B34" s="12" t="s">
        <v>41</v>
      </c>
      <c r="C34" s="3" t="s">
        <v>5</v>
      </c>
      <c r="D34" s="3">
        <v>2.76</v>
      </c>
      <c r="E34" s="11">
        <f>D34*F26*G26</f>
        <v>5227.9919999999993</v>
      </c>
    </row>
    <row r="35" spans="1:8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8" ht="15.75" thickBot="1" x14ac:dyDescent="0.3">
      <c r="A36" s="18" t="s">
        <v>45</v>
      </c>
      <c r="B36" s="19" t="s">
        <v>64</v>
      </c>
      <c r="C36" s="20" t="s">
        <v>47</v>
      </c>
      <c r="D36" s="20"/>
      <c r="E36" s="21">
        <v>126.5</v>
      </c>
    </row>
    <row r="37" spans="1:8" x14ac:dyDescent="0.25">
      <c r="A37" s="10"/>
      <c r="B37" s="12"/>
      <c r="C37" s="3"/>
      <c r="D37" s="3"/>
      <c r="E37" s="11"/>
    </row>
    <row r="38" spans="1:8" s="26" customFormat="1" ht="14.25" x14ac:dyDescent="0.2">
      <c r="A38" s="22" t="s">
        <v>48</v>
      </c>
      <c r="B38" s="23"/>
      <c r="C38" s="24"/>
      <c r="D38" s="24"/>
      <c r="E38" s="25">
        <f>SUM(E28:E37)</f>
        <v>22250.755999999998</v>
      </c>
    </row>
    <row r="40" spans="1:8" ht="28.5" customHeight="1" x14ac:dyDescent="0.25">
      <c r="A40" s="76" t="s">
        <v>65</v>
      </c>
      <c r="B40" s="76"/>
      <c r="C40" s="76"/>
      <c r="D40" s="76"/>
      <c r="E40" s="76"/>
    </row>
    <row r="41" spans="1:8" ht="29.25" customHeight="1" x14ac:dyDescent="0.25">
      <c r="A41" s="61" t="s">
        <v>23</v>
      </c>
      <c r="B41" s="61"/>
      <c r="C41" s="61"/>
      <c r="D41" s="61"/>
      <c r="E41" s="61"/>
    </row>
    <row r="42" spans="1:8" x14ac:dyDescent="0.25">
      <c r="A42" s="61" t="s">
        <v>22</v>
      </c>
      <c r="B42" s="61"/>
      <c r="C42" s="61"/>
      <c r="D42" s="61"/>
      <c r="E42" s="61"/>
      <c r="H42" s="29"/>
    </row>
    <row r="43" spans="1:8" ht="30.75" customHeight="1" x14ac:dyDescent="0.25">
      <c r="A43" s="61" t="s">
        <v>49</v>
      </c>
      <c r="B43" s="61"/>
      <c r="C43" s="61"/>
      <c r="D43" s="61"/>
      <c r="E43" s="61"/>
    </row>
    <row r="44" spans="1:8" x14ac:dyDescent="0.25">
      <c r="A44" s="61" t="s">
        <v>20</v>
      </c>
      <c r="B44" s="61"/>
      <c r="C44" s="61"/>
      <c r="D44" s="61"/>
      <c r="E44" s="61"/>
    </row>
    <row r="45" spans="1:8" x14ac:dyDescent="0.25">
      <c r="A45" s="62" t="s">
        <v>6</v>
      </c>
      <c r="B45" s="62"/>
      <c r="C45" s="62"/>
      <c r="D45" s="62"/>
      <c r="E45" s="62"/>
    </row>
    <row r="46" spans="1:8" x14ac:dyDescent="0.25">
      <c r="A46" s="61" t="s">
        <v>20</v>
      </c>
      <c r="B46" s="61"/>
      <c r="C46" s="61"/>
      <c r="D46" s="61"/>
      <c r="E46" s="61"/>
    </row>
    <row r="47" spans="1:8" x14ac:dyDescent="0.25">
      <c r="A47" s="63" t="s">
        <v>43</v>
      </c>
      <c r="B47" s="63"/>
      <c r="C47" s="63"/>
      <c r="D47" s="63"/>
      <c r="E47" s="8"/>
    </row>
    <row r="48" spans="1:8" x14ac:dyDescent="0.25">
      <c r="B48" s="60" t="s">
        <v>21</v>
      </c>
      <c r="C48" s="60"/>
      <c r="D48" s="60"/>
      <c r="E48" s="9" t="s">
        <v>7</v>
      </c>
    </row>
    <row r="49" spans="1:5" x14ac:dyDescent="0.25">
      <c r="A49" s="31"/>
      <c r="B49" s="31"/>
      <c r="C49" s="31"/>
      <c r="D49" s="31"/>
      <c r="E49" s="31"/>
    </row>
    <row r="50" spans="1:5" x14ac:dyDescent="0.25">
      <c r="A50" s="75" t="s">
        <v>67</v>
      </c>
      <c r="B50" s="75"/>
      <c r="C50" s="75"/>
      <c r="D50" s="75"/>
      <c r="E50" s="8"/>
    </row>
    <row r="51" spans="1:5" x14ac:dyDescent="0.25">
      <c r="B51" s="60" t="s">
        <v>21</v>
      </c>
      <c r="C51" s="60"/>
      <c r="D51" s="60"/>
      <c r="E51" s="9" t="s">
        <v>7</v>
      </c>
    </row>
    <row r="55" spans="1:5" x14ac:dyDescent="0.25">
      <c r="A55" s="26" t="s">
        <v>62</v>
      </c>
    </row>
    <row r="56" spans="1:5" x14ac:dyDescent="0.25">
      <c r="A56" s="2" t="s">
        <v>58</v>
      </c>
      <c r="B56" s="35">
        <v>6914.96</v>
      </c>
    </row>
    <row r="57" spans="1:5" ht="15.75" x14ac:dyDescent="0.25">
      <c r="A57" s="32" t="s">
        <v>60</v>
      </c>
      <c r="B57" s="33">
        <v>97551.21</v>
      </c>
    </row>
    <row r="58" spans="1:5" x14ac:dyDescent="0.25">
      <c r="A58" s="2" t="s">
        <v>59</v>
      </c>
      <c r="B58" s="33">
        <v>95253.71</v>
      </c>
    </row>
    <row r="59" spans="1:5" x14ac:dyDescent="0.25">
      <c r="A59" s="34" t="s">
        <v>61</v>
      </c>
      <c r="B59" s="35">
        <f>B56+B58-('1 кв.'!E41+'2 кв.'!E38+E38)</f>
        <v>38204.992000000013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3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72" t="s">
        <v>12</v>
      </c>
      <c r="B1" s="72"/>
      <c r="C1" s="72"/>
      <c r="D1" s="72"/>
      <c r="E1" s="72"/>
    </row>
    <row r="2" spans="1:5" ht="34.5" customHeight="1" x14ac:dyDescent="0.25">
      <c r="A2" s="70" t="s">
        <v>13</v>
      </c>
      <c r="B2" s="71"/>
      <c r="C2" s="71"/>
      <c r="D2" s="71"/>
      <c r="E2" s="71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4" t="s">
        <v>86</v>
      </c>
      <c r="E4" s="74"/>
    </row>
    <row r="5" spans="1:5" x14ac:dyDescent="0.25">
      <c r="A5" s="36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36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6"/>
      <c r="B9" s="66"/>
      <c r="C9" s="66"/>
      <c r="D9" s="66"/>
      <c r="E9" s="66"/>
    </row>
    <row r="10" spans="1:5" x14ac:dyDescent="0.25">
      <c r="A10" s="76" t="s">
        <v>68</v>
      </c>
      <c r="B10" s="76"/>
      <c r="C10" s="76"/>
      <c r="D10" s="76"/>
      <c r="E10" s="76"/>
    </row>
    <row r="11" spans="1:5" ht="24.75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66"/>
      <c r="B12" s="66"/>
      <c r="C12" s="66"/>
      <c r="D12" s="66"/>
      <c r="E12" s="66"/>
    </row>
    <row r="13" spans="1:5" ht="29.25" customHeight="1" x14ac:dyDescent="0.25">
      <c r="A13" s="76" t="s">
        <v>66</v>
      </c>
      <c r="B13" s="76"/>
      <c r="C13" s="76"/>
      <c r="D13" s="76"/>
      <c r="E13" s="76"/>
    </row>
    <row r="14" spans="1:5" x14ac:dyDescent="0.25">
      <c r="A14" s="69" t="s">
        <v>17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1" t="s">
        <v>35</v>
      </c>
      <c r="B16" s="61"/>
      <c r="C16" s="61"/>
      <c r="D16" s="61"/>
      <c r="E16" s="61"/>
    </row>
    <row r="17" spans="1:7" x14ac:dyDescent="0.25">
      <c r="A17" s="69" t="s">
        <v>2</v>
      </c>
      <c r="B17" s="66"/>
      <c r="C17" s="66"/>
      <c r="D17" s="66"/>
      <c r="E17" s="66"/>
    </row>
    <row r="18" spans="1:7" x14ac:dyDescent="0.25">
      <c r="A18" s="37"/>
      <c r="B18" s="36"/>
      <c r="C18" s="36"/>
      <c r="D18" s="36"/>
      <c r="E18" s="36"/>
    </row>
    <row r="19" spans="1:7" x14ac:dyDescent="0.25">
      <c r="A19" s="61" t="s">
        <v>34</v>
      </c>
      <c r="B19" s="61"/>
      <c r="C19" s="61"/>
      <c r="D19" s="61"/>
      <c r="E19" s="61"/>
    </row>
    <row r="20" spans="1:7" x14ac:dyDescent="0.25">
      <c r="A20" s="69" t="s">
        <v>18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x14ac:dyDescent="0.25">
      <c r="A22" s="61" t="s">
        <v>19</v>
      </c>
      <c r="B22" s="61"/>
      <c r="C22" s="61"/>
      <c r="D22" s="61"/>
      <c r="E22" s="61"/>
    </row>
    <row r="23" spans="1:7" x14ac:dyDescent="0.25">
      <c r="A23" s="66"/>
      <c r="B23" s="66"/>
      <c r="C23" s="66"/>
      <c r="D23" s="66"/>
      <c r="E23" s="66"/>
    </row>
    <row r="24" spans="1:7" ht="57" customHeight="1" x14ac:dyDescent="0.25">
      <c r="A24" s="61" t="s">
        <v>39</v>
      </c>
      <c r="B24" s="61"/>
      <c r="C24" s="61"/>
      <c r="D24" s="61"/>
      <c r="E24" s="61"/>
    </row>
    <row r="25" spans="1:7" ht="30" customHeight="1" x14ac:dyDescent="0.25">
      <c r="A25" s="65" t="s">
        <v>40</v>
      </c>
      <c r="B25" s="65"/>
      <c r="C25" s="65"/>
      <c r="D25" s="65"/>
      <c r="E25" s="65"/>
    </row>
    <row r="26" spans="1:7" x14ac:dyDescent="0.25">
      <c r="A26" s="65"/>
      <c r="B26" s="65"/>
      <c r="C26" s="65"/>
      <c r="D26" s="65"/>
      <c r="E26" s="65"/>
      <c r="F26" s="2">
        <v>631.4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2917.0680000000002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4432.4279999999999</v>
      </c>
    </row>
    <row r="30" spans="1:7" ht="38.25" x14ac:dyDescent="0.25">
      <c r="A30" s="10" t="s">
        <v>31</v>
      </c>
      <c r="B30" s="12" t="s">
        <v>55</v>
      </c>
      <c r="C30" s="3" t="s">
        <v>5</v>
      </c>
      <c r="D30" s="3">
        <v>1.55</v>
      </c>
      <c r="E30" s="11">
        <f>D30*F26*G26</f>
        <v>2936.0099999999998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0.57999999999999996</v>
      </c>
      <c r="E31" s="11">
        <f>D31*F26*G26</f>
        <v>1098.636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0.21</v>
      </c>
      <c r="E32" s="11">
        <f>D32*F26*G26</f>
        <v>397.78199999999998</v>
      </c>
    </row>
    <row r="33" spans="1:8" ht="60" x14ac:dyDescent="0.25">
      <c r="A33" s="10" t="s">
        <v>42</v>
      </c>
      <c r="B33" s="12" t="s">
        <v>32</v>
      </c>
      <c r="C33" s="3" t="s">
        <v>5</v>
      </c>
      <c r="D33" s="3">
        <v>1.26</v>
      </c>
      <c r="E33" s="11">
        <v>1800</v>
      </c>
    </row>
    <row r="34" spans="1:8" x14ac:dyDescent="0.25">
      <c r="A34" s="10" t="s">
        <v>29</v>
      </c>
      <c r="B34" s="12" t="s">
        <v>41</v>
      </c>
      <c r="C34" s="3" t="s">
        <v>5</v>
      </c>
      <c r="D34" s="3">
        <v>2.76</v>
      </c>
      <c r="E34" s="11">
        <f>D34*F26*G26</f>
        <v>5227.9919999999993</v>
      </c>
    </row>
    <row r="35" spans="1:8" ht="15.75" thickBot="1" x14ac:dyDescent="0.3">
      <c r="A35" s="18" t="s">
        <v>33</v>
      </c>
      <c r="B35" s="19" t="s">
        <v>41</v>
      </c>
      <c r="C35" s="20" t="s">
        <v>5</v>
      </c>
      <c r="D35" s="20">
        <v>2.7</v>
      </c>
      <c r="E35" s="21">
        <f>D35*F26*G26</f>
        <v>5114.34</v>
      </c>
    </row>
    <row r="36" spans="1:8" ht="15.75" thickBot="1" x14ac:dyDescent="0.3">
      <c r="A36" s="18" t="s">
        <v>45</v>
      </c>
      <c r="B36" s="19" t="s">
        <v>88</v>
      </c>
      <c r="C36" s="20" t="s">
        <v>47</v>
      </c>
      <c r="D36" s="20"/>
      <c r="E36" s="21">
        <v>50.11</v>
      </c>
    </row>
    <row r="37" spans="1:8" x14ac:dyDescent="0.25">
      <c r="A37" s="10"/>
      <c r="B37" s="12"/>
      <c r="C37" s="3"/>
      <c r="D37" s="3"/>
      <c r="E37" s="11"/>
    </row>
    <row r="38" spans="1:8" s="26" customFormat="1" ht="14.25" x14ac:dyDescent="0.2">
      <c r="A38" s="22" t="s">
        <v>48</v>
      </c>
      <c r="B38" s="23"/>
      <c r="C38" s="24"/>
      <c r="D38" s="24"/>
      <c r="E38" s="25">
        <f>SUM(E28:E37)</f>
        <v>23974.365999999998</v>
      </c>
    </row>
    <row r="40" spans="1:8" ht="28.5" customHeight="1" x14ac:dyDescent="0.25">
      <c r="A40" s="76" t="s">
        <v>89</v>
      </c>
      <c r="B40" s="76"/>
      <c r="C40" s="76"/>
      <c r="D40" s="76"/>
      <c r="E40" s="76"/>
    </row>
    <row r="41" spans="1:8" ht="29.25" customHeight="1" x14ac:dyDescent="0.25">
      <c r="A41" s="61" t="s">
        <v>23</v>
      </c>
      <c r="B41" s="61"/>
      <c r="C41" s="61"/>
      <c r="D41" s="61"/>
      <c r="E41" s="61"/>
    </row>
    <row r="42" spans="1:8" x14ac:dyDescent="0.25">
      <c r="A42" s="61" t="s">
        <v>22</v>
      </c>
      <c r="B42" s="61"/>
      <c r="C42" s="61"/>
      <c r="D42" s="61"/>
      <c r="E42" s="61"/>
      <c r="H42" s="29"/>
    </row>
    <row r="43" spans="1:8" ht="30.75" customHeight="1" x14ac:dyDescent="0.25">
      <c r="A43" s="61" t="s">
        <v>49</v>
      </c>
      <c r="B43" s="61"/>
      <c r="C43" s="61"/>
      <c r="D43" s="61"/>
      <c r="E43" s="61"/>
    </row>
    <row r="44" spans="1:8" x14ac:dyDescent="0.25">
      <c r="A44" s="61" t="s">
        <v>20</v>
      </c>
      <c r="B44" s="61"/>
      <c r="C44" s="61"/>
      <c r="D44" s="61"/>
      <c r="E44" s="61"/>
    </row>
    <row r="45" spans="1:8" x14ac:dyDescent="0.25">
      <c r="A45" s="62" t="s">
        <v>6</v>
      </c>
      <c r="B45" s="62"/>
      <c r="C45" s="62"/>
      <c r="D45" s="62"/>
      <c r="E45" s="62"/>
    </row>
    <row r="46" spans="1:8" x14ac:dyDescent="0.25">
      <c r="A46" s="61" t="s">
        <v>20</v>
      </c>
      <c r="B46" s="61"/>
      <c r="C46" s="61"/>
      <c r="D46" s="61"/>
      <c r="E46" s="61"/>
    </row>
    <row r="47" spans="1:8" x14ac:dyDescent="0.25">
      <c r="A47" s="63" t="s">
        <v>43</v>
      </c>
      <c r="B47" s="63"/>
      <c r="C47" s="63"/>
      <c r="D47" s="63"/>
      <c r="E47" s="8"/>
    </row>
    <row r="48" spans="1:8" x14ac:dyDescent="0.25">
      <c r="B48" s="60" t="s">
        <v>21</v>
      </c>
      <c r="C48" s="60"/>
      <c r="D48" s="60"/>
      <c r="E48" s="9" t="s">
        <v>7</v>
      </c>
    </row>
    <row r="49" spans="1:5" x14ac:dyDescent="0.25">
      <c r="A49" s="37"/>
      <c r="B49" s="37"/>
      <c r="C49" s="37"/>
      <c r="D49" s="37"/>
      <c r="E49" s="37"/>
    </row>
    <row r="50" spans="1:5" x14ac:dyDescent="0.25">
      <c r="A50" s="75" t="s">
        <v>67</v>
      </c>
      <c r="B50" s="75"/>
      <c r="C50" s="75"/>
      <c r="D50" s="75"/>
      <c r="E50" s="8"/>
    </row>
    <row r="51" spans="1:5" x14ac:dyDescent="0.25">
      <c r="B51" s="60" t="s">
        <v>21</v>
      </c>
      <c r="C51" s="60"/>
      <c r="D51" s="60"/>
      <c r="E51" s="9" t="s">
        <v>7</v>
      </c>
    </row>
    <row r="55" spans="1:5" x14ac:dyDescent="0.25">
      <c r="A55" s="26" t="s">
        <v>62</v>
      </c>
    </row>
    <row r="56" spans="1:5" x14ac:dyDescent="0.25">
      <c r="A56" s="2" t="s">
        <v>58</v>
      </c>
      <c r="B56" s="35">
        <v>6914.96</v>
      </c>
    </row>
    <row r="57" spans="1:5" ht="15.75" x14ac:dyDescent="0.25">
      <c r="A57" s="32" t="s">
        <v>60</v>
      </c>
      <c r="B57" s="33">
        <v>131002.74</v>
      </c>
    </row>
    <row r="58" spans="1:5" x14ac:dyDescent="0.25">
      <c r="A58" s="2" t="s">
        <v>59</v>
      </c>
      <c r="B58" s="33">
        <v>130125.1</v>
      </c>
    </row>
    <row r="59" spans="1:5" x14ac:dyDescent="0.25">
      <c r="A59" s="34" t="s">
        <v>61</v>
      </c>
      <c r="B59" s="35">
        <f>B56+B58-('1 кв.'!E41+'2 кв.'!E38+'3 кв.'!E38+'4 кв.'!E38)</f>
        <v>49102.016000000003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78" t="s">
        <v>69</v>
      </c>
      <c r="B1" s="78"/>
      <c r="C1" s="78"/>
      <c r="D1" s="38"/>
    </row>
    <row r="2" spans="1:4" ht="15.75" x14ac:dyDescent="0.25">
      <c r="A2" s="79" t="s">
        <v>70</v>
      </c>
      <c r="B2" s="79"/>
      <c r="C2" s="79"/>
      <c r="D2" s="32"/>
    </row>
    <row r="3" spans="1:4" ht="15.75" x14ac:dyDescent="0.25">
      <c r="A3" s="79" t="s">
        <v>71</v>
      </c>
      <c r="B3" s="79"/>
      <c r="C3" s="79"/>
      <c r="D3" s="32"/>
    </row>
    <row r="4" spans="1:4" ht="15.75" x14ac:dyDescent="0.25">
      <c r="A4" s="78" t="s">
        <v>87</v>
      </c>
      <c r="B4" s="78"/>
      <c r="C4" s="78"/>
      <c r="D4" s="38"/>
    </row>
    <row r="5" spans="1:4" ht="15.75" x14ac:dyDescent="0.25">
      <c r="A5" s="80"/>
      <c r="B5" s="80"/>
      <c r="C5" s="80"/>
      <c r="D5" s="1"/>
    </row>
    <row r="6" spans="1:4" ht="15.75" x14ac:dyDescent="0.25">
      <c r="A6" s="32"/>
      <c r="B6" s="2" t="s">
        <v>58</v>
      </c>
      <c r="C6" s="39">
        <f>'4 кв.'!B56</f>
        <v>6914.96</v>
      </c>
      <c r="D6" s="40"/>
    </row>
    <row r="7" spans="1:4" ht="15.75" x14ac:dyDescent="0.25">
      <c r="A7" s="41" t="s">
        <v>72</v>
      </c>
      <c r="B7" s="32" t="s">
        <v>60</v>
      </c>
      <c r="C7" s="42">
        <f>'4 кв.'!B57</f>
        <v>131002.74</v>
      </c>
      <c r="D7" s="43"/>
    </row>
    <row r="8" spans="1:4" ht="15.75" x14ac:dyDescent="0.25">
      <c r="A8" s="13"/>
      <c r="B8" s="2" t="s">
        <v>59</v>
      </c>
      <c r="C8" s="42">
        <f>'4 кв.'!B58</f>
        <v>130125.1</v>
      </c>
      <c r="D8" s="43"/>
    </row>
    <row r="9" spans="1:4" ht="15.75" x14ac:dyDescent="0.25">
      <c r="A9" s="13"/>
      <c r="B9" s="32" t="s">
        <v>73</v>
      </c>
      <c r="C9" s="44">
        <f>SUM(C8:C8)</f>
        <v>130125.1</v>
      </c>
      <c r="D9" s="40"/>
    </row>
    <row r="10" spans="1:4" ht="15.75" x14ac:dyDescent="0.25">
      <c r="A10" s="1"/>
      <c r="B10" s="77"/>
      <c r="C10" s="77"/>
      <c r="D10" s="43"/>
    </row>
    <row r="11" spans="1:4" ht="15.75" x14ac:dyDescent="0.25">
      <c r="A11" s="45" t="s">
        <v>74</v>
      </c>
      <c r="B11" s="46" t="s">
        <v>45</v>
      </c>
      <c r="C11" s="42">
        <f>'1 кв.'!E36+'2 кв.'!E36+'3 кв.'!E36+'4 кв.'!E36</f>
        <v>292.90000000000003</v>
      </c>
      <c r="D11" s="43"/>
    </row>
    <row r="12" spans="1:4" ht="15.75" x14ac:dyDescent="0.25">
      <c r="A12" s="1"/>
      <c r="B12" s="46" t="s">
        <v>75</v>
      </c>
      <c r="C12" s="42">
        <v>0</v>
      </c>
      <c r="D12" s="43"/>
    </row>
    <row r="13" spans="1:4" ht="15.75" x14ac:dyDescent="0.25">
      <c r="B13" s="47" t="s">
        <v>4</v>
      </c>
      <c r="C13" s="42">
        <f>'1 кв.'!E28+'2 кв.'!E28+'3 кв.'!E28+'4 кв.'!E28</f>
        <v>12425.952000000001</v>
      </c>
      <c r="D13" s="43"/>
    </row>
    <row r="14" spans="1:4" ht="15.75" x14ac:dyDescent="0.25">
      <c r="A14" s="45"/>
      <c r="B14" s="47" t="s">
        <v>25</v>
      </c>
      <c r="C14" s="42">
        <f>'1 кв.'!E29+'2 кв.'!E29+'3 кв.'!E29+'4 кв.'!E29</f>
        <v>17388.756000000001</v>
      </c>
      <c r="D14" s="43"/>
    </row>
    <row r="15" spans="1:4" ht="15.75" x14ac:dyDescent="0.25">
      <c r="A15" s="45"/>
      <c r="B15" s="47" t="s">
        <v>76</v>
      </c>
      <c r="C15" s="42">
        <f>'1 кв.'!E30+'2 кв.'!E30+'3 кв.'!E30+'4 кв.'!E30</f>
        <v>11649.33</v>
      </c>
      <c r="D15" s="43"/>
    </row>
    <row r="16" spans="1:4" ht="15.75" x14ac:dyDescent="0.25">
      <c r="A16" s="45"/>
      <c r="B16" s="47" t="s">
        <v>77</v>
      </c>
      <c r="C16" s="42">
        <f>'1 кв.'!E31+'2 кв.'!E31+'3 кв.'!E31+'4 кв.'!E31</f>
        <v>4318.7759999999998</v>
      </c>
      <c r="D16" s="43"/>
    </row>
    <row r="17" spans="1:5" ht="15.75" x14ac:dyDescent="0.25">
      <c r="A17" s="45"/>
      <c r="B17" s="47" t="s">
        <v>78</v>
      </c>
      <c r="C17" s="42">
        <f>'1 кв.'!E32+'2 кв.'!E32+'3 кв.'!E32+'4 кв.'!E32</f>
        <v>1591.1279999999999</v>
      </c>
      <c r="D17" s="43"/>
    </row>
    <row r="18" spans="1:5" ht="15.75" x14ac:dyDescent="0.25">
      <c r="A18" s="45"/>
      <c r="B18" s="47" t="s">
        <v>79</v>
      </c>
      <c r="C18" s="42">
        <f>'1 кв.'!E33+'2 кв.'!E33+'3 кв.'!E33+'4 кв.'!E33</f>
        <v>1800</v>
      </c>
      <c r="D18" s="43"/>
    </row>
    <row r="19" spans="1:5" ht="15.75" x14ac:dyDescent="0.25">
      <c r="A19" s="45"/>
      <c r="B19" s="47" t="s">
        <v>29</v>
      </c>
      <c r="C19" s="42">
        <f>'1 кв.'!E34+'2 кв.'!E34+'3 кв.'!E34+'4 кв.'!E34</f>
        <v>18013.841999999997</v>
      </c>
      <c r="D19" s="43"/>
    </row>
    <row r="20" spans="1:5" ht="15.75" x14ac:dyDescent="0.25">
      <c r="A20" s="45"/>
      <c r="B20" s="47" t="s">
        <v>33</v>
      </c>
      <c r="C20" s="42">
        <f>'1 кв.'!E35+'2 кв.'!E35+'3 кв.'!E35+'4 кв.'!E35</f>
        <v>20457.36</v>
      </c>
      <c r="D20" s="43"/>
    </row>
    <row r="21" spans="1:5" ht="15.75" x14ac:dyDescent="0.25">
      <c r="A21" s="1"/>
      <c r="B21" s="41" t="s">
        <v>80</v>
      </c>
      <c r="C21" s="44">
        <f>SUM(C11:C20)</f>
        <v>87938.043999999994</v>
      </c>
      <c r="D21" s="43"/>
      <c r="E21" s="48">
        <f>'1 кв.'!E41+'2 кв.'!E38+'3 кв.'!E38+'4 кв.'!E38</f>
        <v>87938.043999999994</v>
      </c>
    </row>
    <row r="22" spans="1:5" ht="15.75" x14ac:dyDescent="0.25">
      <c r="A22" s="1"/>
      <c r="B22" s="49" t="s">
        <v>81</v>
      </c>
      <c r="C22" s="44">
        <f>C6+C9-C21</f>
        <v>49102.016000000003</v>
      </c>
      <c r="D22" s="43"/>
    </row>
    <row r="23" spans="1:5" ht="15.75" x14ac:dyDescent="0.25">
      <c r="A23" s="1"/>
      <c r="B23" s="49"/>
      <c r="C23" s="44"/>
      <c r="D23" s="43"/>
    </row>
    <row r="24" spans="1:5" ht="15.75" x14ac:dyDescent="0.25">
      <c r="A24" s="50"/>
      <c r="B24" s="51" t="s">
        <v>82</v>
      </c>
      <c r="C24" s="52" t="s">
        <v>83</v>
      </c>
      <c r="D24" s="43"/>
      <c r="E24" s="53"/>
    </row>
    <row r="25" spans="1:5" ht="15.75" x14ac:dyDescent="0.25">
      <c r="A25" s="50"/>
      <c r="B25" s="10"/>
      <c r="C25" s="50"/>
      <c r="D25" s="43"/>
    </row>
    <row r="26" spans="1:5" s="59" customFormat="1" ht="15.75" x14ac:dyDescent="0.25">
      <c r="A26" s="54"/>
      <c r="B26" s="55" t="s">
        <v>84</v>
      </c>
      <c r="C26" s="56">
        <f>SUM(C25:C25)</f>
        <v>0</v>
      </c>
      <c r="D26" s="57"/>
      <c r="E26" s="58"/>
    </row>
    <row r="27" spans="1:5" ht="15.75" x14ac:dyDescent="0.25">
      <c r="A27" s="1"/>
      <c r="B27" s="41"/>
      <c r="C27" s="41"/>
      <c r="D27" s="43"/>
    </row>
    <row r="28" spans="1:5" ht="15.75" x14ac:dyDescent="0.25">
      <c r="A28" s="1"/>
      <c r="B28" s="41"/>
      <c r="C28" s="41"/>
      <c r="D28" s="43"/>
    </row>
    <row r="29" spans="1:5" ht="15.75" x14ac:dyDescent="0.25">
      <c r="A29" s="41" t="s">
        <v>85</v>
      </c>
      <c r="C29" s="41"/>
      <c r="D29" s="43"/>
    </row>
    <row r="30" spans="1:5" ht="15.75" x14ac:dyDescent="0.25">
      <c r="A30" s="1"/>
      <c r="B30" s="41"/>
      <c r="C30" s="41"/>
      <c r="D30" s="43"/>
    </row>
    <row r="31" spans="1:5" ht="15.75" x14ac:dyDescent="0.25">
      <c r="A31" s="1"/>
      <c r="B31" s="41"/>
      <c r="C31" s="41"/>
      <c r="D31" s="43"/>
    </row>
    <row r="32" spans="1:5" ht="15.75" x14ac:dyDescent="0.25">
      <c r="A32" s="1"/>
      <c r="B32" s="41"/>
      <c r="C32" s="41"/>
      <c r="D32" s="43"/>
    </row>
    <row r="33" spans="1:4" ht="15.75" x14ac:dyDescent="0.25">
      <c r="A33" s="1"/>
      <c r="B33" s="41"/>
      <c r="C33" s="41"/>
      <c r="D33" s="43"/>
    </row>
    <row r="34" spans="1:4" ht="15.75" x14ac:dyDescent="0.25">
      <c r="A34" s="1"/>
      <c r="B34" s="41"/>
      <c r="C34" s="41"/>
      <c r="D34" s="43"/>
    </row>
    <row r="35" spans="1:4" ht="15.75" x14ac:dyDescent="0.25">
      <c r="A35" s="1"/>
      <c r="B35" s="41"/>
      <c r="C35" s="41"/>
      <c r="D35" s="43"/>
    </row>
    <row r="36" spans="1:4" ht="15.75" x14ac:dyDescent="0.25">
      <c r="A36" s="1"/>
      <c r="B36" s="41"/>
      <c r="C36" s="41"/>
      <c r="D36" s="43"/>
    </row>
    <row r="37" spans="1:4" ht="15.75" x14ac:dyDescent="0.25">
      <c r="A37" s="1"/>
      <c r="B37" s="41"/>
      <c r="C37" s="41"/>
      <c r="D37" s="43"/>
    </row>
    <row r="38" spans="1:4" ht="15.75" x14ac:dyDescent="0.25">
      <c r="A38" s="1"/>
      <c r="B38" s="41"/>
      <c r="C38" s="41"/>
      <c r="D38" s="43"/>
    </row>
    <row r="39" spans="1:4" ht="15.75" x14ac:dyDescent="0.25">
      <c r="A39" s="1"/>
      <c r="B39" s="41"/>
      <c r="C39" s="41"/>
      <c r="D39" s="43"/>
    </row>
    <row r="40" spans="1:4" ht="15.75" x14ac:dyDescent="0.25">
      <c r="A40" s="1"/>
      <c r="B40" s="41"/>
      <c r="C40" s="41"/>
      <c r="D40" s="43"/>
    </row>
    <row r="41" spans="1:4" ht="15.75" x14ac:dyDescent="0.25">
      <c r="A41" s="1"/>
      <c r="B41" s="41"/>
      <c r="C41" s="41"/>
      <c r="D41" s="43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2017-01-31T07:19:37Z</dcterms:modified>
</cp:coreProperties>
</file>