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кв.'!$A$93</definedName>
    <definedName name="_edn2" localSheetId="0">'1 кв.'!$A$95</definedName>
    <definedName name="_edn3" localSheetId="0">'1 кв.'!$A$96</definedName>
    <definedName name="_edn4" localSheetId="0">'1 кв.'!$A$97</definedName>
    <definedName name="_ednref1" localSheetId="0">'1 кв.'!#REF!</definedName>
    <definedName name="_ednref2" localSheetId="0">'1 кв.'!$A$66</definedName>
    <definedName name="_ednref3" localSheetId="0">'1 кв.'!$D$65</definedName>
    <definedName name="_ednref4" localSheetId="0">'1 кв.'!$D$66</definedName>
    <definedName name="_xlnm.Print_Area" localSheetId="0">'1 кв.'!$A$1:$E$64</definedName>
    <definedName name="_xlnm.Print_Area" localSheetId="1">'2 кв.'!$A$1:$E$70</definedName>
    <definedName name="_xlnm.Print_Area" localSheetId="2">'3 кв.'!$A$1:$E$70</definedName>
  </definedNames>
  <calcPr calcId="145621"/>
</workbook>
</file>

<file path=xl/calcChain.xml><?xml version="1.0" encoding="utf-8"?>
<calcChain xmlns="http://schemas.openxmlformats.org/spreadsheetml/2006/main">
  <c r="E42" i="3" l="1"/>
  <c r="E48" i="3" l="1"/>
  <c r="E47" i="3"/>
  <c r="E46" i="3"/>
  <c r="E45" i="3"/>
  <c r="E44" i="3"/>
  <c r="E43" i="3"/>
  <c r="E41" i="3"/>
  <c r="E39" i="3"/>
  <c r="E38" i="3"/>
  <c r="E35" i="3"/>
  <c r="E34" i="3"/>
  <c r="E33" i="3"/>
  <c r="E32" i="3"/>
  <c r="E31" i="3"/>
  <c r="E30" i="3"/>
  <c r="E29" i="3"/>
  <c r="E28" i="3"/>
  <c r="E50" i="3" l="1"/>
  <c r="B70" i="3" s="1"/>
  <c r="G43" i="3"/>
  <c r="E32" i="1"/>
  <c r="G41" i="2"/>
  <c r="E51" i="2"/>
  <c r="G36" i="2"/>
  <c r="G37" i="2"/>
  <c r="G40" i="2"/>
  <c r="B69" i="2"/>
  <c r="E42" i="2" l="1"/>
  <c r="E43" i="2"/>
  <c r="E44" i="2"/>
  <c r="E45" i="2"/>
  <c r="E46" i="2"/>
  <c r="E47" i="2"/>
  <c r="E48" i="2"/>
  <c r="E41" i="2"/>
  <c r="E39" i="2"/>
  <c r="G39" i="2" s="1"/>
  <c r="E38" i="2"/>
  <c r="G38" i="2" s="1"/>
  <c r="E35" i="2"/>
  <c r="G35" i="2" s="1"/>
  <c r="E34" i="2"/>
  <c r="G34" i="2" s="1"/>
  <c r="E33" i="2"/>
  <c r="G33" i="2" s="1"/>
  <c r="E32" i="2"/>
  <c r="G32" i="2" s="1"/>
  <c r="G43" i="2" s="1"/>
  <c r="E31" i="2"/>
  <c r="G31" i="2" s="1"/>
  <c r="E30" i="2"/>
  <c r="G30" i="2" s="1"/>
  <c r="E29" i="2"/>
  <c r="G29" i="2" s="1"/>
  <c r="E28" i="2"/>
  <c r="G28" i="2" l="1"/>
  <c r="E49" i="1"/>
  <c r="E48" i="1"/>
  <c r="E33" i="1"/>
  <c r="E47" i="1" l="1"/>
  <c r="E46" i="1"/>
  <c r="E45" i="1"/>
  <c r="E44" i="1"/>
  <c r="E43" i="1"/>
  <c r="E42" i="1"/>
  <c r="E41" i="1"/>
  <c r="E51" i="1" l="1"/>
  <c r="B70" i="2" s="1"/>
  <c r="E39" i="1" l="1"/>
  <c r="E38" i="1"/>
  <c r="E34" i="1"/>
  <c r="E31" i="1" l="1"/>
  <c r="E30" i="1"/>
  <c r="E29" i="1"/>
  <c r="E35" i="1" l="1"/>
  <c r="E28" i="1"/>
</calcChain>
</file>

<file path=xl/sharedStrings.xml><?xml version="1.0" encoding="utf-8"?>
<sst xmlns="http://schemas.openxmlformats.org/spreadsheetml/2006/main" count="315" uniqueCount="105">
  <si>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</si>
  <si>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</si>
  <si>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</si>
  <si>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</si>
  <si>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</si>
  <si>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</si>
  <si>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</si>
  <si>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</si>
  <si>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</si>
  <si>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</si>
  <si>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</si>
  <si>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</si>
  <si>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</si>
  <si>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</si>
  <si>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</si>
  <si>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</si>
  <si>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</si>
  <si>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</si>
  <si>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</si>
  <si>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</si>
  <si>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</si>
  <si>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</si>
  <si>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</si>
  <si>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</si>
  <si>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</si>
  <si>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</si>
  <si>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</si>
  <si>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</si>
  <si>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</si>
  <si>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</si>
  <si>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</si>
  <si>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</si>
  <si>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</si>
  <si>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</si>
  <si>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</si>
  <si>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</si>
  <si>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</si>
  <si>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</si>
  <si>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</si>
  <si>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</si>
  <si>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</si>
  <si>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</si>
  <si>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</si>
  <si>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Обслуживание ОПУ ХВС</t>
  </si>
  <si>
    <t>г. Россошь, ул. Свердлова, д. 45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</si>
  <si>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Кошман Марии Федоровны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</si>
  <si>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</si>
  <si>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</si>
  <si>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</si>
  <si>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</si>
  <si>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</si>
  <si>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Стоимость материалов</t>
  </si>
  <si>
    <t>Замена автомата (кв.11)</t>
  </si>
  <si>
    <t xml:space="preserve">Снятие, ремонт, установка кодового замка </t>
  </si>
  <si>
    <t>Уборка в подвале (кв.19)</t>
  </si>
  <si>
    <t>Регулировка доводчика (кв.19)</t>
  </si>
  <si>
    <t xml:space="preserve">Ремонт на дет.площадке, установка карабина </t>
  </si>
  <si>
    <t>Покраска железной сетки на дет.площадке (кв.58-Топоровский)</t>
  </si>
  <si>
    <t>Установка кодового замка, регулировка доводчика (кв.17)</t>
  </si>
  <si>
    <t>Изготовление, установка чистилки для ног 3 под. (кв.19)</t>
  </si>
  <si>
    <t xml:space="preserve">Ремонт ограждения на дет.площадке </t>
  </si>
  <si>
    <t>Итого расходов:</t>
  </si>
  <si>
    <t>январь</t>
  </si>
  <si>
    <t>февраль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</si>
  <si>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</si>
  <si>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пять тысяч семьсот двадцать шесть ( прописью) рублей 41 копейку.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</si>
  <si>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</si>
  <si>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Кошман М.Ф.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</si>
  <si>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</si>
  <si>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</si>
  <si>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2 квартал</t>
  </si>
  <si>
    <t>Демонтаж, монтаж стояков ГВС и ХВС (кв.19,22,16)</t>
  </si>
  <si>
    <t>монтаж панелей конт.площадки</t>
  </si>
  <si>
    <t xml:space="preserve">Монтаж площадки для мусорных контейнеров </t>
  </si>
  <si>
    <t xml:space="preserve">Ремонт кровли </t>
  </si>
  <si>
    <t xml:space="preserve">Ремонт оконной рамы </t>
  </si>
  <si>
    <t>Покраска малых форм (кв.38 Шабунина )</t>
  </si>
  <si>
    <t>Ремонт фрамуги (кв.10)</t>
  </si>
  <si>
    <t>Регулировка доводчика, установка ручки на фромугу в подъезде (кв.17)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</si>
  <si>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</si>
  <si>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</si>
  <si>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</si>
  <si>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</si>
  <si>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</si>
  <si>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</si>
  <si>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</si>
  <si>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</si>
  <si>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</si>
  <si>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</si>
  <si>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восемь тысяч четыреста восемьдесят девять (прописью) рублей 80 копеек.</t>
    </r>
  </si>
  <si>
    <t>"30" 09  2016 г.</t>
  </si>
  <si>
    <t>3 квартал</t>
  </si>
  <si>
    <t>Замена кодового замка4 подъезд, обследование 1,2,3 под.</t>
  </si>
  <si>
    <t>Установка песочницы с навесом (кв.29 Синцова)</t>
  </si>
  <si>
    <t>Ремонт кодового замка (кв.38)</t>
  </si>
  <si>
    <t xml:space="preserve">Заготовка бруса, крепление ОСБ плиты на песочницу </t>
  </si>
  <si>
    <t>Запенивание проемов и  дыр (кв.48)</t>
  </si>
  <si>
    <t>Смазка замка, ремонт двери (кв.57)</t>
  </si>
  <si>
    <t>Обследование квартиры на протекание (кв.60)</t>
  </si>
  <si>
    <t>июль</t>
  </si>
  <si>
    <t>август</t>
  </si>
  <si>
    <t>сентябрь</t>
  </si>
  <si>
    <t>интернет</t>
  </si>
  <si>
    <t>Замена магистрали отопления в подвале 30м, замена затворов 80-4шт, кранов 15,20 - 23шт. (кв.19)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</si>
  <si>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сорок пять тысяч четыреста шестьдесят два рубля 91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</si>
</sst>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8" xfId="0" applyFont="1" applyBorder="1"/>
    <xf numFmtId="43" fontId="4" fillId="0" borderId="0" xfId="1" applyFont="1"/>
    <xf numFmtId="0" fontId="3" fillId="0" borderId="0" xfId="0" applyFont="1" applyAlignment="1"/>
    <xf numFmtId="0" fontId="13" fillId="0" borderId="0" xfId="0" applyFont="1"/>
    <xf numFmtId="43" fontId="8" fillId="0" borderId="0" xfId="1" applyFont="1"/>
    <xf numFmtId="43" fontId="4" fillId="0" borderId="0" xfId="0" applyNumberFormat="1" applyFont="1"/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32" zoomScaleNormal="100" zoomScaleSheetLayoutView="100" workbookViewId="0">
      <selection activeCell="E33" sqref="E3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6" t="s">
        <v>12</v>
      </c>
      <c r="B1" s="56"/>
      <c r="C1" s="56"/>
      <c r="D1" s="56"/>
      <c r="E1" s="56"/>
    </row>
    <row r="2" spans="1:5" ht="32.25" customHeight="1" x14ac:dyDescent="0.25">
      <c r="A2" s="54" t="s">
        <v>13</v>
      </c>
      <c r="B2" s="55"/>
      <c r="C2" s="55"/>
      <c r="D2" s="55"/>
      <c r="E2" s="5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58" t="s">
        <v>15</v>
      </c>
      <c r="E4" s="5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7" t="s">
        <v>44</v>
      </c>
      <c r="B7" s="57"/>
      <c r="C7" s="57"/>
      <c r="D7" s="57"/>
      <c r="E7" s="57"/>
    </row>
    <row r="8" spans="1:5" x14ac:dyDescent="0.25">
      <c r="A8" s="53" t="s">
        <v>1</v>
      </c>
      <c r="B8" s="53"/>
      <c r="C8" s="53"/>
      <c r="D8" s="53"/>
      <c r="E8" s="53"/>
    </row>
    <row r="9" spans="1:5" ht="7.5" customHeight="1" x14ac:dyDescent="0.25">
      <c r="A9" s="50"/>
      <c r="B9" s="50"/>
      <c r="C9" s="50"/>
      <c r="D9" s="50"/>
      <c r="E9" s="50"/>
    </row>
    <row r="10" spans="1:5" x14ac:dyDescent="0.25">
      <c r="A10" s="46" t="s">
        <v>45</v>
      </c>
      <c r="B10" s="46"/>
      <c r="C10" s="46"/>
      <c r="D10" s="46"/>
      <c r="E10" s="46"/>
    </row>
    <row r="11" spans="1:5" ht="22.5" customHeight="1" x14ac:dyDescent="0.25">
      <c r="A11" s="51" t="s">
        <v>16</v>
      </c>
      <c r="B11" s="52"/>
      <c r="C11" s="52"/>
      <c r="D11" s="52"/>
      <c r="E11" s="52"/>
    </row>
    <row r="12" spans="1:5" ht="9" customHeight="1" x14ac:dyDescent="0.25">
      <c r="A12" s="50"/>
      <c r="B12" s="50"/>
      <c r="C12" s="50"/>
      <c r="D12" s="50"/>
      <c r="E12" s="50"/>
    </row>
    <row r="13" spans="1:5" ht="30.75" customHeight="1" x14ac:dyDescent="0.25">
      <c r="A13" s="46" t="s">
        <v>46</v>
      </c>
      <c r="B13" s="46"/>
      <c r="C13" s="46"/>
      <c r="D13" s="46"/>
      <c r="E13" s="46"/>
    </row>
    <row r="14" spans="1:5" x14ac:dyDescent="0.25">
      <c r="A14" s="53" t="s">
        <v>17</v>
      </c>
      <c r="B14" s="50"/>
      <c r="C14" s="50"/>
      <c r="D14" s="50"/>
      <c r="E14" s="50"/>
    </row>
    <row r="15" spans="1:5" x14ac:dyDescent="0.25">
      <c r="A15" s="50"/>
      <c r="B15" s="50"/>
      <c r="C15" s="50"/>
      <c r="D15" s="50"/>
      <c r="E15" s="50"/>
    </row>
    <row r="16" spans="1:5" x14ac:dyDescent="0.25">
      <c r="A16" s="46" t="s">
        <v>39</v>
      </c>
      <c r="B16" s="46"/>
      <c r="C16" s="46"/>
      <c r="D16" s="46"/>
      <c r="E16" s="46"/>
    </row>
    <row r="17" spans="1:7" ht="11.25" customHeight="1" x14ac:dyDescent="0.25">
      <c r="A17" s="53" t="s">
        <v>2</v>
      </c>
      <c r="B17" s="50"/>
      <c r="C17" s="50"/>
      <c r="D17" s="50"/>
      <c r="E17" s="5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6" t="s">
        <v>40</v>
      </c>
      <c r="B19" s="46"/>
      <c r="C19" s="46"/>
      <c r="D19" s="46"/>
      <c r="E19" s="46"/>
    </row>
    <row r="20" spans="1:7" ht="10.5" customHeight="1" x14ac:dyDescent="0.25">
      <c r="A20" s="53" t="s">
        <v>18</v>
      </c>
      <c r="B20" s="50"/>
      <c r="C20" s="50"/>
      <c r="D20" s="50"/>
      <c r="E20" s="50"/>
    </row>
    <row r="21" spans="1:7" x14ac:dyDescent="0.25">
      <c r="A21" s="50"/>
      <c r="B21" s="50"/>
      <c r="C21" s="50"/>
      <c r="D21" s="50"/>
      <c r="E21" s="50"/>
    </row>
    <row r="22" spans="1:7" ht="30.75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0"/>
      <c r="B23" s="50"/>
      <c r="C23" s="50"/>
      <c r="D23" s="50"/>
      <c r="E23" s="50"/>
    </row>
    <row r="24" spans="1:7" ht="63.75" customHeight="1" x14ac:dyDescent="0.25">
      <c r="A24" s="46" t="s">
        <v>47</v>
      </c>
      <c r="B24" s="46"/>
      <c r="C24" s="46"/>
      <c r="D24" s="46"/>
      <c r="E24" s="46"/>
    </row>
    <row r="25" spans="1:7" ht="33.75" customHeight="1" x14ac:dyDescent="0.25">
      <c r="A25" s="49" t="s">
        <v>48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2695.1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15685.482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18191.924999999999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16251.452999999998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12127.949999999999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D32*F26*G26+2</f>
        <v>4934.0329999999994</v>
      </c>
    </row>
    <row r="33" spans="1:5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1212.7950000000001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0.43</v>
      </c>
      <c r="E34" s="10">
        <f>D34*F26*G26</f>
        <v>3476.6790000000001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0.08</v>
      </c>
      <c r="E35" s="10">
        <f>D35*F26*G26</f>
        <v>646.82400000000007</v>
      </c>
    </row>
    <row r="36" spans="1:5" ht="60" x14ac:dyDescent="0.25">
      <c r="A36" s="9" t="s">
        <v>42</v>
      </c>
      <c r="B36" s="11" t="s">
        <v>35</v>
      </c>
      <c r="C36" s="3" t="s">
        <v>5</v>
      </c>
      <c r="D36" s="3">
        <v>0.3</v>
      </c>
      <c r="E36" s="10">
        <v>3600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0.28999999999999998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0.63</v>
      </c>
      <c r="E38" s="10">
        <f>D38*F26*G26</f>
        <v>5093.7389999999996</v>
      </c>
    </row>
    <row r="39" spans="1:5" ht="15.75" thickBot="1" x14ac:dyDescent="0.3">
      <c r="A39" s="14" t="s">
        <v>38</v>
      </c>
      <c r="B39" s="15" t="s">
        <v>41</v>
      </c>
      <c r="C39" s="16" t="s">
        <v>5</v>
      </c>
      <c r="D39" s="16">
        <v>3.3</v>
      </c>
      <c r="E39" s="17">
        <f>D39*F26*G26</f>
        <v>26681.489999999998</v>
      </c>
    </row>
    <row r="40" spans="1:5" ht="15.75" thickBot="1" x14ac:dyDescent="0.3">
      <c r="A40" s="21" t="s">
        <v>51</v>
      </c>
      <c r="B40" s="22" t="s">
        <v>49</v>
      </c>
      <c r="C40" s="23" t="s">
        <v>50</v>
      </c>
      <c r="D40" s="23"/>
      <c r="E40" s="24">
        <v>4701.55</v>
      </c>
    </row>
    <row r="41" spans="1:5" x14ac:dyDescent="0.25">
      <c r="A41" s="25" t="s">
        <v>52</v>
      </c>
      <c r="B41" s="18" t="s">
        <v>62</v>
      </c>
      <c r="C41" s="19" t="s">
        <v>64</v>
      </c>
      <c r="D41" s="33">
        <v>1.5</v>
      </c>
      <c r="E41" s="20">
        <f t="shared" ref="E41:E47" si="0">D41*118.42</f>
        <v>177.63</v>
      </c>
    </row>
    <row r="42" spans="1:5" ht="30" x14ac:dyDescent="0.25">
      <c r="A42" s="25" t="s">
        <v>53</v>
      </c>
      <c r="B42" s="11" t="s">
        <v>62</v>
      </c>
      <c r="C42" s="19" t="s">
        <v>64</v>
      </c>
      <c r="D42" s="33">
        <v>4</v>
      </c>
      <c r="E42" s="10">
        <f t="shared" si="0"/>
        <v>473.68</v>
      </c>
    </row>
    <row r="43" spans="1:5" x14ac:dyDescent="0.25">
      <c r="A43" s="26" t="s">
        <v>54</v>
      </c>
      <c r="B43" s="11" t="s">
        <v>62</v>
      </c>
      <c r="C43" s="19" t="s">
        <v>64</v>
      </c>
      <c r="D43" s="33">
        <v>68</v>
      </c>
      <c r="E43" s="10">
        <f t="shared" si="0"/>
        <v>8052.56</v>
      </c>
    </row>
    <row r="44" spans="1:5" x14ac:dyDescent="0.25">
      <c r="A44" s="26" t="s">
        <v>55</v>
      </c>
      <c r="B44" s="11" t="s">
        <v>62</v>
      </c>
      <c r="C44" s="19" t="s">
        <v>64</v>
      </c>
      <c r="D44" s="33">
        <v>3</v>
      </c>
      <c r="E44" s="10">
        <f t="shared" si="0"/>
        <v>355.26</v>
      </c>
    </row>
    <row r="45" spans="1:5" ht="30" x14ac:dyDescent="0.25">
      <c r="A45" s="27" t="s">
        <v>56</v>
      </c>
      <c r="B45" s="11" t="s">
        <v>62</v>
      </c>
      <c r="C45" s="19" t="s">
        <v>64</v>
      </c>
      <c r="D45" s="33">
        <v>0.5</v>
      </c>
      <c r="E45" s="10">
        <f t="shared" si="0"/>
        <v>59.21</v>
      </c>
    </row>
    <row r="46" spans="1:5" ht="45" x14ac:dyDescent="0.25">
      <c r="A46" s="26" t="s">
        <v>57</v>
      </c>
      <c r="B46" s="11" t="s">
        <v>63</v>
      </c>
      <c r="C46" s="19" t="s">
        <v>64</v>
      </c>
      <c r="D46" s="33">
        <v>8</v>
      </c>
      <c r="E46" s="10">
        <f t="shared" si="0"/>
        <v>947.36</v>
      </c>
    </row>
    <row r="47" spans="1:5" ht="30" x14ac:dyDescent="0.25">
      <c r="A47" s="26" t="s">
        <v>58</v>
      </c>
      <c r="B47" s="11" t="s">
        <v>63</v>
      </c>
      <c r="C47" s="19" t="s">
        <v>64</v>
      </c>
      <c r="D47" s="33">
        <v>2</v>
      </c>
      <c r="E47" s="10">
        <f t="shared" si="0"/>
        <v>236.84</v>
      </c>
    </row>
    <row r="48" spans="1:5" ht="30" x14ac:dyDescent="0.25">
      <c r="A48" s="26" t="s">
        <v>59</v>
      </c>
      <c r="B48" s="11" t="s">
        <v>63</v>
      </c>
      <c r="C48" s="19" t="s">
        <v>64</v>
      </c>
      <c r="D48" s="33">
        <v>2.5</v>
      </c>
      <c r="E48" s="10">
        <f>D48*118.42</f>
        <v>296.05</v>
      </c>
    </row>
    <row r="49" spans="1:5" ht="30" x14ac:dyDescent="0.25">
      <c r="A49" s="26" t="s">
        <v>60</v>
      </c>
      <c r="B49" s="11" t="s">
        <v>63</v>
      </c>
      <c r="C49" s="19" t="s">
        <v>64</v>
      </c>
      <c r="D49" s="33">
        <v>21.33</v>
      </c>
      <c r="E49" s="10">
        <f>D49*118.42</f>
        <v>2525.8986</v>
      </c>
    </row>
    <row r="50" spans="1:5" x14ac:dyDescent="0.25">
      <c r="A50" s="9"/>
      <c r="B50" s="11"/>
      <c r="C50" s="3"/>
      <c r="D50" s="3"/>
      <c r="E50" s="10"/>
    </row>
    <row r="51" spans="1:5" s="32" customFormat="1" ht="14.25" x14ac:dyDescent="0.2">
      <c r="A51" s="28" t="s">
        <v>61</v>
      </c>
      <c r="B51" s="29"/>
      <c r="C51" s="30"/>
      <c r="D51" s="30"/>
      <c r="E51" s="31">
        <f>SUM(E28:E50)</f>
        <v>125728.4086</v>
      </c>
    </row>
    <row r="53" spans="1:5" ht="42.75" customHeight="1" x14ac:dyDescent="0.25">
      <c r="A53" s="46" t="s">
        <v>65</v>
      </c>
      <c r="B53" s="46"/>
      <c r="C53" s="46"/>
      <c r="D53" s="46"/>
      <c r="E53" s="46"/>
    </row>
    <row r="54" spans="1:5" ht="30" customHeight="1" x14ac:dyDescent="0.25">
      <c r="A54" s="46" t="s">
        <v>23</v>
      </c>
      <c r="B54" s="46"/>
      <c r="C54" s="46"/>
      <c r="D54" s="46"/>
      <c r="E54" s="46"/>
    </row>
    <row r="55" spans="1:5" x14ac:dyDescent="0.25">
      <c r="A55" s="46" t="s">
        <v>22</v>
      </c>
      <c r="B55" s="46"/>
      <c r="C55" s="46"/>
      <c r="D55" s="46"/>
      <c r="E55" s="46"/>
    </row>
    <row r="56" spans="1:5" ht="31.5" customHeight="1" x14ac:dyDescent="0.25">
      <c r="A56" s="46" t="s">
        <v>68</v>
      </c>
      <c r="B56" s="46"/>
      <c r="C56" s="46"/>
      <c r="D56" s="46"/>
      <c r="E56" s="46"/>
    </row>
    <row r="57" spans="1:5" x14ac:dyDescent="0.25">
      <c r="A57" s="46" t="s">
        <v>20</v>
      </c>
      <c r="B57" s="46"/>
      <c r="C57" s="46"/>
      <c r="D57" s="46"/>
      <c r="E57" s="46"/>
    </row>
    <row r="58" spans="1:5" x14ac:dyDescent="0.25">
      <c r="A58" s="47" t="s">
        <v>6</v>
      </c>
      <c r="B58" s="47"/>
      <c r="C58" s="47"/>
      <c r="D58" s="47"/>
      <c r="E58" s="47"/>
    </row>
    <row r="59" spans="1:5" x14ac:dyDescent="0.25">
      <c r="A59" s="46" t="s">
        <v>20</v>
      </c>
      <c r="B59" s="46"/>
      <c r="C59" s="46"/>
      <c r="D59" s="46"/>
      <c r="E59" s="46"/>
    </row>
    <row r="60" spans="1:5" x14ac:dyDescent="0.25">
      <c r="A60" s="48" t="s">
        <v>66</v>
      </c>
      <c r="B60" s="48"/>
      <c r="C60" s="48"/>
      <c r="D60" s="48"/>
      <c r="E60" s="48"/>
    </row>
    <row r="61" spans="1:5" ht="11.25" customHeight="1" x14ac:dyDescent="0.25">
      <c r="B61" s="45" t="s">
        <v>21</v>
      </c>
      <c r="C61" s="45"/>
      <c r="D61" s="45"/>
      <c r="E61" s="8" t="s">
        <v>7</v>
      </c>
    </row>
    <row r="62" spans="1:5" x14ac:dyDescent="0.25">
      <c r="A62" s="6"/>
      <c r="B62" s="6"/>
      <c r="C62" s="6"/>
      <c r="D62" s="6"/>
      <c r="E62" s="6"/>
    </row>
    <row r="63" spans="1:5" x14ac:dyDescent="0.25">
      <c r="A63" s="48" t="s">
        <v>67</v>
      </c>
      <c r="B63" s="48"/>
      <c r="C63" s="48"/>
      <c r="D63" s="48"/>
      <c r="E63" s="48"/>
    </row>
    <row r="64" spans="1:5" ht="11.25" customHeight="1" x14ac:dyDescent="0.25">
      <c r="B64" s="45" t="s">
        <v>21</v>
      </c>
      <c r="C64" s="45"/>
      <c r="D64" s="45"/>
      <c r="E64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3:E53"/>
    <mergeCell ref="A54:E54"/>
    <mergeCell ref="B61:D61"/>
    <mergeCell ref="B64:D64"/>
    <mergeCell ref="A55:E55"/>
    <mergeCell ref="A56:E56"/>
    <mergeCell ref="A57:E57"/>
    <mergeCell ref="A58:E58"/>
    <mergeCell ref="A59:E59"/>
    <mergeCell ref="A60:E60"/>
    <mergeCell ref="A63:E6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topLeftCell="A58" zoomScaleNormal="100" zoomScaleSheetLayoutView="100" workbookViewId="0">
      <selection activeCell="B69" sqref="B6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5703125" style="2" customWidth="1"/>
    <col min="8" max="8" width="12" style="2" customWidth="1"/>
    <col min="9" max="16384" width="9.140625" style="2"/>
  </cols>
  <sheetData>
    <row r="1" spans="1:5" ht="15.75" x14ac:dyDescent="0.25">
      <c r="A1" s="56" t="s">
        <v>12</v>
      </c>
      <c r="B1" s="56"/>
      <c r="C1" s="56"/>
      <c r="D1" s="56"/>
      <c r="E1" s="56"/>
    </row>
    <row r="2" spans="1:5" ht="33" customHeight="1" x14ac:dyDescent="0.25">
      <c r="A2" s="54" t="s">
        <v>13</v>
      </c>
      <c r="B2" s="55"/>
      <c r="C2" s="55"/>
      <c r="D2" s="55"/>
      <c r="E2" s="55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58" t="s">
        <v>69</v>
      </c>
      <c r="E4" s="58"/>
    </row>
    <row r="5" spans="1:5" x14ac:dyDescent="0.25">
      <c r="A5" s="34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7" t="s">
        <v>44</v>
      </c>
      <c r="B7" s="57"/>
      <c r="C7" s="57"/>
      <c r="D7" s="57"/>
      <c r="E7" s="57"/>
    </row>
    <row r="8" spans="1:5" x14ac:dyDescent="0.25">
      <c r="A8" s="53" t="s">
        <v>1</v>
      </c>
      <c r="B8" s="53"/>
      <c r="C8" s="53"/>
      <c r="D8" s="53"/>
      <c r="E8" s="53"/>
    </row>
    <row r="9" spans="1:5" x14ac:dyDescent="0.25">
      <c r="A9" s="50"/>
      <c r="B9" s="50"/>
      <c r="C9" s="50"/>
      <c r="D9" s="50"/>
      <c r="E9" s="50"/>
    </row>
    <row r="10" spans="1:5" x14ac:dyDescent="0.25">
      <c r="A10" s="46" t="s">
        <v>45</v>
      </c>
      <c r="B10" s="46"/>
      <c r="C10" s="46"/>
      <c r="D10" s="46"/>
      <c r="E10" s="46"/>
    </row>
    <row r="11" spans="1:5" ht="27.75" customHeight="1" x14ac:dyDescent="0.25">
      <c r="A11" s="51" t="s">
        <v>16</v>
      </c>
      <c r="B11" s="52"/>
      <c r="C11" s="52"/>
      <c r="D11" s="52"/>
      <c r="E11" s="52"/>
    </row>
    <row r="12" spans="1:5" x14ac:dyDescent="0.25">
      <c r="A12" s="50"/>
      <c r="B12" s="50"/>
      <c r="C12" s="50"/>
      <c r="D12" s="50"/>
      <c r="E12" s="50"/>
    </row>
    <row r="13" spans="1:5" ht="32.25" customHeight="1" x14ac:dyDescent="0.25">
      <c r="A13" s="46" t="s">
        <v>46</v>
      </c>
      <c r="B13" s="46"/>
      <c r="C13" s="46"/>
      <c r="D13" s="46"/>
      <c r="E13" s="46"/>
    </row>
    <row r="14" spans="1:5" x14ac:dyDescent="0.25">
      <c r="A14" s="53" t="s">
        <v>17</v>
      </c>
      <c r="B14" s="50"/>
      <c r="C14" s="50"/>
      <c r="D14" s="50"/>
      <c r="E14" s="50"/>
    </row>
    <row r="15" spans="1:5" x14ac:dyDescent="0.25">
      <c r="A15" s="50"/>
      <c r="B15" s="50"/>
      <c r="C15" s="50"/>
      <c r="D15" s="50"/>
      <c r="E15" s="50"/>
    </row>
    <row r="16" spans="1:5" x14ac:dyDescent="0.25">
      <c r="A16" s="46" t="s">
        <v>39</v>
      </c>
      <c r="B16" s="46"/>
      <c r="C16" s="46"/>
      <c r="D16" s="46"/>
      <c r="E16" s="46"/>
    </row>
    <row r="17" spans="1:7" ht="11.25" customHeight="1" x14ac:dyDescent="0.25">
      <c r="A17" s="53" t="s">
        <v>2</v>
      </c>
      <c r="B17" s="50"/>
      <c r="C17" s="50"/>
      <c r="D17" s="50"/>
      <c r="E17" s="50"/>
    </row>
    <row r="18" spans="1:7" ht="11.25" customHeight="1" x14ac:dyDescent="0.25">
      <c r="A18" s="35"/>
      <c r="B18" s="34"/>
      <c r="C18" s="34"/>
      <c r="D18" s="34"/>
      <c r="E18" s="34"/>
    </row>
    <row r="19" spans="1:7" x14ac:dyDescent="0.25">
      <c r="A19" s="46" t="s">
        <v>40</v>
      </c>
      <c r="B19" s="46"/>
      <c r="C19" s="46"/>
      <c r="D19" s="46"/>
      <c r="E19" s="46"/>
    </row>
    <row r="20" spans="1:7" ht="10.5" customHeight="1" x14ac:dyDescent="0.25">
      <c r="A20" s="53" t="s">
        <v>18</v>
      </c>
      <c r="B20" s="50"/>
      <c r="C20" s="50"/>
      <c r="D20" s="50"/>
      <c r="E20" s="50"/>
    </row>
    <row r="21" spans="1:7" x14ac:dyDescent="0.25">
      <c r="A21" s="50"/>
      <c r="B21" s="50"/>
      <c r="C21" s="50"/>
      <c r="D21" s="50"/>
      <c r="E21" s="50"/>
    </row>
    <row r="22" spans="1:7" ht="30.75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0"/>
      <c r="B23" s="50"/>
      <c r="C23" s="50"/>
      <c r="D23" s="50"/>
      <c r="E23" s="50"/>
    </row>
    <row r="24" spans="1:7" ht="63.75" customHeight="1" x14ac:dyDescent="0.25">
      <c r="A24" s="46" t="s">
        <v>47</v>
      </c>
      <c r="B24" s="46"/>
      <c r="C24" s="46"/>
      <c r="D24" s="46"/>
      <c r="E24" s="46"/>
    </row>
    <row r="25" spans="1:7" ht="33.75" customHeight="1" x14ac:dyDescent="0.25">
      <c r="A25" s="49" t="s">
        <v>48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2695.1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12451.361999999999</v>
      </c>
      <c r="G28" s="41">
        <f>E28+'1 кв.'!E28</f>
        <v>28136.843999999997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18191.924999999999</v>
      </c>
      <c r="G29" s="41">
        <f>E29+'1 кв.'!E29</f>
        <v>36383.85</v>
      </c>
    </row>
    <row r="30" spans="1:7" ht="38.25" x14ac:dyDescent="0.25">
      <c r="A30" s="9" t="s">
        <v>31</v>
      </c>
      <c r="B30" s="11" t="s">
        <v>82</v>
      </c>
      <c r="C30" s="3" t="s">
        <v>5</v>
      </c>
      <c r="D30" s="3">
        <v>2.0499999999999998</v>
      </c>
      <c r="E30" s="10">
        <f>D30*F26*G26</f>
        <v>16574.864999999998</v>
      </c>
      <c r="G30" s="41">
        <f>E30+'1 кв.'!E30</f>
        <v>32826.317999999999</v>
      </c>
    </row>
    <row r="31" spans="1:7" ht="38.25" x14ac:dyDescent="0.25">
      <c r="A31" s="9" t="s">
        <v>32</v>
      </c>
      <c r="B31" s="11" t="s">
        <v>82</v>
      </c>
      <c r="C31" s="3" t="s">
        <v>5</v>
      </c>
      <c r="D31" s="3">
        <v>1.55</v>
      </c>
      <c r="E31" s="10">
        <f>D31*F26*G26</f>
        <v>12532.215</v>
      </c>
      <c r="G31" s="41">
        <f>E31+'1 кв.'!E31</f>
        <v>24660.165000000001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4932.0329999999994</v>
      </c>
      <c r="G32" s="41">
        <f>E32+'1 кв.'!E32</f>
        <v>9866.0659999999989</v>
      </c>
    </row>
    <row r="33" spans="1:7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1212.7950000000001</v>
      </c>
      <c r="G33" s="41">
        <f>E33+'1 кв.'!E33</f>
        <v>2425.59</v>
      </c>
    </row>
    <row r="34" spans="1:7" ht="60" x14ac:dyDescent="0.25">
      <c r="A34" s="9" t="s">
        <v>28</v>
      </c>
      <c r="B34" s="11" t="s">
        <v>82</v>
      </c>
      <c r="C34" s="3" t="s">
        <v>5</v>
      </c>
      <c r="D34" s="3">
        <v>0.46</v>
      </c>
      <c r="E34" s="10">
        <f>D34*F26*G26</f>
        <v>3719.2380000000003</v>
      </c>
      <c r="G34" s="41">
        <f>E34+'1 кв.'!E34</f>
        <v>7195.9170000000004</v>
      </c>
    </row>
    <row r="35" spans="1:7" ht="38.25" x14ac:dyDescent="0.25">
      <c r="A35" s="9" t="s">
        <v>27</v>
      </c>
      <c r="B35" s="11" t="s">
        <v>82</v>
      </c>
      <c r="C35" s="3" t="s">
        <v>5</v>
      </c>
      <c r="D35" s="3">
        <v>0.08</v>
      </c>
      <c r="E35" s="10">
        <f>D35*F26*G26</f>
        <v>646.82400000000007</v>
      </c>
      <c r="G35" s="41">
        <f>E35+'1 кв.'!E35</f>
        <v>1293.6480000000001</v>
      </c>
    </row>
    <row r="36" spans="1:7" ht="60" x14ac:dyDescent="0.25">
      <c r="A36" s="9" t="s">
        <v>42</v>
      </c>
      <c r="B36" s="11" t="s">
        <v>35</v>
      </c>
      <c r="C36" s="3" t="s">
        <v>5</v>
      </c>
      <c r="D36" s="3">
        <v>0.3</v>
      </c>
      <c r="E36" s="10"/>
      <c r="G36" s="41">
        <f>E36+'1 кв.'!E36</f>
        <v>3600</v>
      </c>
    </row>
    <row r="37" spans="1:7" ht="38.25" x14ac:dyDescent="0.25">
      <c r="A37" s="9" t="s">
        <v>36</v>
      </c>
      <c r="B37" s="11" t="s">
        <v>37</v>
      </c>
      <c r="C37" s="3" t="s">
        <v>5</v>
      </c>
      <c r="D37" s="3">
        <v>0.28999999999999998</v>
      </c>
      <c r="E37" s="10">
        <v>1071.32</v>
      </c>
      <c r="G37" s="41">
        <f>E37+'1 кв.'!E37</f>
        <v>1071.32</v>
      </c>
    </row>
    <row r="38" spans="1:7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22315.427999999996</v>
      </c>
      <c r="G38" s="41">
        <f>E38+'1 кв.'!E38</f>
        <v>27409.166999999994</v>
      </c>
    </row>
    <row r="39" spans="1:7" ht="15.75" thickBot="1" x14ac:dyDescent="0.3">
      <c r="A39" s="14" t="s">
        <v>38</v>
      </c>
      <c r="B39" s="15" t="s">
        <v>41</v>
      </c>
      <c r="C39" s="16" t="s">
        <v>5</v>
      </c>
      <c r="D39" s="16">
        <v>3.2</v>
      </c>
      <c r="E39" s="17">
        <f>D39*F26*G26</f>
        <v>25872.959999999999</v>
      </c>
      <c r="G39" s="41">
        <f>E39+'1 кв.'!E39</f>
        <v>52554.45</v>
      </c>
    </row>
    <row r="40" spans="1:7" ht="15.75" thickBot="1" x14ac:dyDescent="0.3">
      <c r="A40" s="21" t="s">
        <v>51</v>
      </c>
      <c r="B40" s="22" t="s">
        <v>70</v>
      </c>
      <c r="C40" s="23" t="s">
        <v>50</v>
      </c>
      <c r="D40" s="23"/>
      <c r="E40" s="24">
        <v>5946.02</v>
      </c>
      <c r="G40" s="41">
        <f>E40+'1 кв.'!E40</f>
        <v>10647.57</v>
      </c>
    </row>
    <row r="41" spans="1:7" ht="30" x14ac:dyDescent="0.25">
      <c r="A41" s="26" t="s">
        <v>71</v>
      </c>
      <c r="B41" s="11" t="s">
        <v>79</v>
      </c>
      <c r="C41" s="19" t="s">
        <v>64</v>
      </c>
      <c r="D41" s="3">
        <v>66</v>
      </c>
      <c r="E41" s="20">
        <f>D41*126.7</f>
        <v>8362.2000000000007</v>
      </c>
      <c r="G41" s="41">
        <f>E41+E42+E43+E44+E45+E46+E47+E48+E49+'1 кв.'!E49+'1 кв.'!E48+'1 кв.'!E47+'1 кв.'!E46+'1 кв.'!E45+'1 кв.'!E44+'1 кв.'!E43+'1 кв.'!E42+'1 кв.'!E41</f>
        <v>26147.303599999999</v>
      </c>
    </row>
    <row r="42" spans="1:7" x14ac:dyDescent="0.25">
      <c r="A42" s="26" t="s">
        <v>72</v>
      </c>
      <c r="B42" s="11" t="s">
        <v>79</v>
      </c>
      <c r="C42" s="19" t="s">
        <v>64</v>
      </c>
      <c r="D42" s="3">
        <v>2</v>
      </c>
      <c r="E42" s="20">
        <f t="shared" ref="E42:E48" si="0">D42*126.7</f>
        <v>253.4</v>
      </c>
    </row>
    <row r="43" spans="1:7" ht="30" x14ac:dyDescent="0.25">
      <c r="A43" s="26" t="s">
        <v>73</v>
      </c>
      <c r="B43" s="11" t="s">
        <v>80</v>
      </c>
      <c r="C43" s="19" t="s">
        <v>64</v>
      </c>
      <c r="D43" s="3">
        <v>4</v>
      </c>
      <c r="E43" s="20">
        <f t="shared" si="0"/>
        <v>506.8</v>
      </c>
      <c r="G43" s="41">
        <f>SUM(G28:G42)</f>
        <v>264218.20859999995</v>
      </c>
    </row>
    <row r="44" spans="1:7" x14ac:dyDescent="0.25">
      <c r="A44" s="26" t="s">
        <v>74</v>
      </c>
      <c r="B44" s="11" t="s">
        <v>80</v>
      </c>
      <c r="C44" s="19" t="s">
        <v>64</v>
      </c>
      <c r="D44" s="3">
        <v>3.2</v>
      </c>
      <c r="E44" s="20">
        <f t="shared" si="0"/>
        <v>405.44000000000005</v>
      </c>
    </row>
    <row r="45" spans="1:7" x14ac:dyDescent="0.25">
      <c r="A45" s="26" t="s">
        <v>75</v>
      </c>
      <c r="B45" s="11" t="s">
        <v>80</v>
      </c>
      <c r="C45" s="19" t="s">
        <v>64</v>
      </c>
      <c r="D45" s="3">
        <v>2</v>
      </c>
      <c r="E45" s="20">
        <f t="shared" si="0"/>
        <v>253.4</v>
      </c>
    </row>
    <row r="46" spans="1:7" ht="30" x14ac:dyDescent="0.25">
      <c r="A46" s="26" t="s">
        <v>76</v>
      </c>
      <c r="B46" s="11" t="s">
        <v>81</v>
      </c>
      <c r="C46" s="19" t="s">
        <v>64</v>
      </c>
      <c r="D46" s="3">
        <v>3.25</v>
      </c>
      <c r="E46" s="20">
        <f t="shared" si="0"/>
        <v>411.77500000000003</v>
      </c>
    </row>
    <row r="47" spans="1:7" x14ac:dyDescent="0.25">
      <c r="A47" s="36" t="s">
        <v>77</v>
      </c>
      <c r="B47" s="11" t="s">
        <v>81</v>
      </c>
      <c r="C47" s="19" t="s">
        <v>64</v>
      </c>
      <c r="D47" s="3">
        <v>8</v>
      </c>
      <c r="E47" s="20">
        <f t="shared" si="0"/>
        <v>1013.6</v>
      </c>
    </row>
    <row r="48" spans="1:7" ht="45" x14ac:dyDescent="0.25">
      <c r="A48" s="26" t="s">
        <v>78</v>
      </c>
      <c r="B48" s="11" t="s">
        <v>81</v>
      </c>
      <c r="C48" s="19" t="s">
        <v>64</v>
      </c>
      <c r="D48" s="3">
        <v>2</v>
      </c>
      <c r="E48" s="20">
        <f t="shared" si="0"/>
        <v>253.4</v>
      </c>
    </row>
    <row r="49" spans="1:5" x14ac:dyDescent="0.25">
      <c r="A49" s="42" t="s">
        <v>88</v>
      </c>
      <c r="B49" s="11"/>
      <c r="C49" s="19"/>
      <c r="D49" s="3"/>
      <c r="E49" s="20">
        <v>1562.8</v>
      </c>
    </row>
    <row r="50" spans="1:5" x14ac:dyDescent="0.25">
      <c r="A50" s="9"/>
      <c r="B50" s="11"/>
      <c r="C50" s="3"/>
      <c r="D50" s="3"/>
      <c r="E50" s="10"/>
    </row>
    <row r="51" spans="1:5" s="32" customFormat="1" ht="14.25" x14ac:dyDescent="0.2">
      <c r="A51" s="28" t="s">
        <v>61</v>
      </c>
      <c r="B51" s="29"/>
      <c r="C51" s="30"/>
      <c r="D51" s="30"/>
      <c r="E51" s="31">
        <f>SUM(E28:E50)</f>
        <v>138489.79999999996</v>
      </c>
    </row>
    <row r="53" spans="1:5" ht="30" customHeight="1" x14ac:dyDescent="0.25">
      <c r="A53" s="46" t="s">
        <v>89</v>
      </c>
      <c r="B53" s="46"/>
      <c r="C53" s="46"/>
      <c r="D53" s="46"/>
      <c r="E53" s="46"/>
    </row>
    <row r="54" spans="1:5" ht="30.75" customHeight="1" x14ac:dyDescent="0.25">
      <c r="A54" s="46" t="s">
        <v>23</v>
      </c>
      <c r="B54" s="46"/>
      <c r="C54" s="46"/>
      <c r="D54" s="46"/>
      <c r="E54" s="46"/>
    </row>
    <row r="55" spans="1:5" x14ac:dyDescent="0.25">
      <c r="A55" s="46" t="s">
        <v>22</v>
      </c>
      <c r="B55" s="46"/>
      <c r="C55" s="46"/>
      <c r="D55" s="46"/>
      <c r="E55" s="46"/>
    </row>
    <row r="56" spans="1:5" x14ac:dyDescent="0.25">
      <c r="A56" s="46" t="s">
        <v>68</v>
      </c>
      <c r="B56" s="46"/>
      <c r="C56" s="46"/>
      <c r="D56" s="46"/>
      <c r="E56" s="46"/>
    </row>
    <row r="57" spans="1:5" x14ac:dyDescent="0.25">
      <c r="A57" s="46" t="s">
        <v>20</v>
      </c>
      <c r="B57" s="46"/>
      <c r="C57" s="46"/>
      <c r="D57" s="46"/>
      <c r="E57" s="46"/>
    </row>
    <row r="58" spans="1:5" x14ac:dyDescent="0.25">
      <c r="A58" s="47" t="s">
        <v>6</v>
      </c>
      <c r="B58" s="47"/>
      <c r="C58" s="47"/>
      <c r="D58" s="47"/>
      <c r="E58" s="47"/>
    </row>
    <row r="59" spans="1:5" x14ac:dyDescent="0.25">
      <c r="A59" s="46" t="s">
        <v>20</v>
      </c>
      <c r="B59" s="46"/>
      <c r="C59" s="46"/>
      <c r="D59" s="46"/>
      <c r="E59" s="46"/>
    </row>
    <row r="60" spans="1:5" x14ac:dyDescent="0.25">
      <c r="A60" s="48" t="s">
        <v>66</v>
      </c>
      <c r="B60" s="48"/>
      <c r="C60" s="48"/>
      <c r="D60" s="48"/>
      <c r="E60" s="48"/>
    </row>
    <row r="61" spans="1:5" x14ac:dyDescent="0.25">
      <c r="B61" s="45" t="s">
        <v>21</v>
      </c>
      <c r="C61" s="45"/>
      <c r="D61" s="45"/>
      <c r="E61" s="8" t="s">
        <v>7</v>
      </c>
    </row>
    <row r="62" spans="1:5" x14ac:dyDescent="0.25">
      <c r="A62" s="35"/>
      <c r="B62" s="35"/>
      <c r="C62" s="35"/>
      <c r="D62" s="35"/>
      <c r="E62" s="35"/>
    </row>
    <row r="63" spans="1:5" x14ac:dyDescent="0.25">
      <c r="A63" s="48" t="s">
        <v>67</v>
      </c>
      <c r="B63" s="48"/>
      <c r="C63" s="48"/>
      <c r="D63" s="48"/>
      <c r="E63" s="48"/>
    </row>
    <row r="64" spans="1:5" x14ac:dyDescent="0.25">
      <c r="B64" s="45" t="s">
        <v>21</v>
      </c>
      <c r="C64" s="45"/>
      <c r="D64" s="45"/>
      <c r="E64" s="8" t="s">
        <v>7</v>
      </c>
    </row>
    <row r="66" spans="1:2" x14ac:dyDescent="0.25">
      <c r="A66" s="32" t="s">
        <v>83</v>
      </c>
    </row>
    <row r="67" spans="1:2" x14ac:dyDescent="0.25">
      <c r="A67" s="2" t="s">
        <v>84</v>
      </c>
      <c r="B67" s="40">
        <v>168614.49</v>
      </c>
    </row>
    <row r="68" spans="1:2" ht="15.75" x14ac:dyDescent="0.25">
      <c r="A68" s="38" t="s">
        <v>85</v>
      </c>
      <c r="B68" s="37">
        <v>279193.5</v>
      </c>
    </row>
    <row r="69" spans="1:2" x14ac:dyDescent="0.25">
      <c r="A69" s="2" t="s">
        <v>86</v>
      </c>
      <c r="B69" s="37">
        <f>268375.28+4200</f>
        <v>272575.28000000003</v>
      </c>
    </row>
    <row r="70" spans="1:2" x14ac:dyDescent="0.25">
      <c r="A70" s="39" t="s">
        <v>87</v>
      </c>
      <c r="B70" s="40">
        <f>B67+B69-('1 кв.'!E51+'2 кв.'!E51)</f>
        <v>176971.56140000006</v>
      </c>
    </row>
  </sheetData>
  <mergeCells count="34">
    <mergeCell ref="A60:E60"/>
    <mergeCell ref="B61:D61"/>
    <mergeCell ref="A63:E63"/>
    <mergeCell ref="B64:D64"/>
    <mergeCell ref="A54:E54"/>
    <mergeCell ref="A55:E55"/>
    <mergeCell ref="A56:E56"/>
    <mergeCell ref="A57:E57"/>
    <mergeCell ref="A58:E58"/>
    <mergeCell ref="A59:E59"/>
    <mergeCell ref="A53:E5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view="pageBreakPreview" topLeftCell="A42" zoomScaleNormal="100" zoomScaleSheetLayoutView="100" workbookViewId="0">
      <selection activeCell="D69" sqref="D6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4.5703125" style="2" customWidth="1"/>
    <col min="8" max="8" width="12" style="2" customWidth="1"/>
    <col min="9" max="16384" width="9.140625" style="2"/>
  </cols>
  <sheetData>
    <row r="1" spans="1:5" ht="15.75" x14ac:dyDescent="0.25">
      <c r="A1" s="56" t="s">
        <v>12</v>
      </c>
      <c r="B1" s="56"/>
      <c r="C1" s="56"/>
      <c r="D1" s="56"/>
      <c r="E1" s="56"/>
    </row>
    <row r="2" spans="1:5" ht="31.5" customHeight="1" x14ac:dyDescent="0.25">
      <c r="A2" s="54" t="s">
        <v>13</v>
      </c>
      <c r="B2" s="55"/>
      <c r="C2" s="55"/>
      <c r="D2" s="55"/>
      <c r="E2" s="55"/>
    </row>
    <row r="3" spans="1:5" x14ac:dyDescent="0.25">
      <c r="A3" s="4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58" t="s">
        <v>90</v>
      </c>
      <c r="E4" s="58"/>
    </row>
    <row r="5" spans="1:5" x14ac:dyDescent="0.25">
      <c r="A5" s="43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7" t="s">
        <v>44</v>
      </c>
      <c r="B7" s="57"/>
      <c r="C7" s="57"/>
      <c r="D7" s="57"/>
      <c r="E7" s="57"/>
    </row>
    <row r="8" spans="1:5" x14ac:dyDescent="0.25">
      <c r="A8" s="53" t="s">
        <v>1</v>
      </c>
      <c r="B8" s="53"/>
      <c r="C8" s="53"/>
      <c r="D8" s="53"/>
      <c r="E8" s="53"/>
    </row>
    <row r="9" spans="1:5" x14ac:dyDescent="0.25">
      <c r="A9" s="50"/>
      <c r="B9" s="50"/>
      <c r="C9" s="50"/>
      <c r="D9" s="50"/>
      <c r="E9" s="50"/>
    </row>
    <row r="10" spans="1:5" x14ac:dyDescent="0.25">
      <c r="A10" s="46" t="s">
        <v>45</v>
      </c>
      <c r="B10" s="46"/>
      <c r="C10" s="46"/>
      <c r="D10" s="46"/>
      <c r="E10" s="46"/>
    </row>
    <row r="11" spans="1:5" ht="27" customHeight="1" x14ac:dyDescent="0.25">
      <c r="A11" s="51" t="s">
        <v>16</v>
      </c>
      <c r="B11" s="52"/>
      <c r="C11" s="52"/>
      <c r="D11" s="52"/>
      <c r="E11" s="52"/>
    </row>
    <row r="12" spans="1:5" x14ac:dyDescent="0.25">
      <c r="A12" s="50"/>
      <c r="B12" s="50"/>
      <c r="C12" s="50"/>
      <c r="D12" s="50"/>
      <c r="E12" s="50"/>
    </row>
    <row r="13" spans="1:5" ht="29.25" customHeight="1" x14ac:dyDescent="0.25">
      <c r="A13" s="46" t="s">
        <v>46</v>
      </c>
      <c r="B13" s="46"/>
      <c r="C13" s="46"/>
      <c r="D13" s="46"/>
      <c r="E13" s="46"/>
    </row>
    <row r="14" spans="1:5" x14ac:dyDescent="0.25">
      <c r="A14" s="53" t="s">
        <v>17</v>
      </c>
      <c r="B14" s="50"/>
      <c r="C14" s="50"/>
      <c r="D14" s="50"/>
      <c r="E14" s="50"/>
    </row>
    <row r="15" spans="1:5" x14ac:dyDescent="0.25">
      <c r="A15" s="50"/>
      <c r="B15" s="50"/>
      <c r="C15" s="50"/>
      <c r="D15" s="50"/>
      <c r="E15" s="50"/>
    </row>
    <row r="16" spans="1:5" x14ac:dyDescent="0.25">
      <c r="A16" s="46" t="s">
        <v>39</v>
      </c>
      <c r="B16" s="46"/>
      <c r="C16" s="46"/>
      <c r="D16" s="46"/>
      <c r="E16" s="46"/>
    </row>
    <row r="17" spans="1:7" x14ac:dyDescent="0.25">
      <c r="A17" s="53" t="s">
        <v>2</v>
      </c>
      <c r="B17" s="50"/>
      <c r="C17" s="50"/>
      <c r="D17" s="50"/>
      <c r="E17" s="50"/>
    </row>
    <row r="18" spans="1:7" x14ac:dyDescent="0.25">
      <c r="A18" s="44"/>
      <c r="B18" s="43"/>
      <c r="C18" s="43"/>
      <c r="D18" s="43"/>
      <c r="E18" s="43"/>
    </row>
    <row r="19" spans="1:7" x14ac:dyDescent="0.25">
      <c r="A19" s="46" t="s">
        <v>40</v>
      </c>
      <c r="B19" s="46"/>
      <c r="C19" s="46"/>
      <c r="D19" s="46"/>
      <c r="E19" s="46"/>
    </row>
    <row r="20" spans="1:7" x14ac:dyDescent="0.25">
      <c r="A20" s="53" t="s">
        <v>18</v>
      </c>
      <c r="B20" s="50"/>
      <c r="C20" s="50"/>
      <c r="D20" s="50"/>
      <c r="E20" s="50"/>
    </row>
    <row r="21" spans="1:7" x14ac:dyDescent="0.25">
      <c r="A21" s="50"/>
      <c r="B21" s="50"/>
      <c r="C21" s="50"/>
      <c r="D21" s="50"/>
      <c r="E21" s="50"/>
    </row>
    <row r="22" spans="1:7" ht="30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0"/>
      <c r="B23" s="50"/>
      <c r="C23" s="50"/>
      <c r="D23" s="50"/>
      <c r="E23" s="50"/>
    </row>
    <row r="24" spans="1:7" ht="63" customHeight="1" x14ac:dyDescent="0.25">
      <c r="A24" s="46" t="s">
        <v>47</v>
      </c>
      <c r="B24" s="46"/>
      <c r="C24" s="46"/>
      <c r="D24" s="46"/>
      <c r="E24" s="46"/>
    </row>
    <row r="25" spans="1:7" ht="28.5" customHeight="1" x14ac:dyDescent="0.25">
      <c r="A25" s="49" t="s">
        <v>48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2695.1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6" x14ac:dyDescent="0.25">
      <c r="A28" s="9" t="s">
        <v>4</v>
      </c>
      <c r="B28" s="59" t="s">
        <v>24</v>
      </c>
      <c r="C28" s="3" t="s">
        <v>5</v>
      </c>
      <c r="D28" s="3">
        <v>1.54</v>
      </c>
      <c r="E28" s="10">
        <f>D28*F26*G26</f>
        <v>12451.361999999999</v>
      </c>
      <c r="G28" s="41"/>
    </row>
    <row r="29" spans="1:7" ht="48" x14ac:dyDescent="0.25">
      <c r="A29" s="9" t="s">
        <v>25</v>
      </c>
      <c r="B29" s="59" t="s">
        <v>26</v>
      </c>
      <c r="C29" s="3" t="s">
        <v>5</v>
      </c>
      <c r="D29" s="3">
        <v>2.34</v>
      </c>
      <c r="E29" s="10">
        <f>D29*F26*G26</f>
        <v>18919.601999999999</v>
      </c>
      <c r="G29" s="41"/>
    </row>
    <row r="30" spans="1:7" ht="30" x14ac:dyDescent="0.25">
      <c r="A30" s="9" t="s">
        <v>31</v>
      </c>
      <c r="B30" s="59" t="s">
        <v>82</v>
      </c>
      <c r="C30" s="3" t="s">
        <v>5</v>
      </c>
      <c r="D30" s="3">
        <v>2.0499999999999998</v>
      </c>
      <c r="E30" s="10">
        <f>D30*F26*G26</f>
        <v>16574.864999999998</v>
      </c>
      <c r="G30" s="41"/>
    </row>
    <row r="31" spans="1:7" ht="30" x14ac:dyDescent="0.25">
      <c r="A31" s="9" t="s">
        <v>32</v>
      </c>
      <c r="B31" s="59" t="s">
        <v>82</v>
      </c>
      <c r="C31" s="3" t="s">
        <v>5</v>
      </c>
      <c r="D31" s="3">
        <v>1.55</v>
      </c>
      <c r="E31" s="10">
        <f>D31*F26*G26</f>
        <v>12532.215</v>
      </c>
      <c r="G31" s="41"/>
    </row>
    <row r="32" spans="1:7" x14ac:dyDescent="0.25">
      <c r="A32" s="9" t="s">
        <v>33</v>
      </c>
      <c r="B32" s="60" t="s">
        <v>34</v>
      </c>
      <c r="C32" s="3" t="s">
        <v>5</v>
      </c>
      <c r="D32" s="3">
        <v>0.61</v>
      </c>
      <c r="E32" s="10">
        <f>D32*F26*G26</f>
        <v>4932.0329999999994</v>
      </c>
      <c r="G32" s="41"/>
    </row>
    <row r="33" spans="1:7" x14ac:dyDescent="0.25">
      <c r="A33" s="9" t="s">
        <v>43</v>
      </c>
      <c r="B33" s="60" t="s">
        <v>34</v>
      </c>
      <c r="C33" s="3" t="s">
        <v>5</v>
      </c>
      <c r="D33" s="3">
        <v>0.15</v>
      </c>
      <c r="E33" s="10">
        <f>D33*F26*G26</f>
        <v>1212.7950000000001</v>
      </c>
      <c r="G33" s="41"/>
    </row>
    <row r="34" spans="1:7" ht="60" x14ac:dyDescent="0.25">
      <c r="A34" s="9" t="s">
        <v>28</v>
      </c>
      <c r="B34" s="59" t="s">
        <v>82</v>
      </c>
      <c r="C34" s="3" t="s">
        <v>5</v>
      </c>
      <c r="D34" s="3">
        <v>0.46</v>
      </c>
      <c r="E34" s="10">
        <f>D34*F26*G26</f>
        <v>3719.2380000000003</v>
      </c>
      <c r="G34" s="41"/>
    </row>
    <row r="35" spans="1:7" ht="30" x14ac:dyDescent="0.25">
      <c r="A35" s="9" t="s">
        <v>27</v>
      </c>
      <c r="B35" s="59" t="s">
        <v>82</v>
      </c>
      <c r="C35" s="3" t="s">
        <v>5</v>
      </c>
      <c r="D35" s="3">
        <v>0.08</v>
      </c>
      <c r="E35" s="10">
        <f>D35*F26*G26</f>
        <v>646.82400000000007</v>
      </c>
      <c r="G35" s="41"/>
    </row>
    <row r="36" spans="1:7" ht="60" x14ac:dyDescent="0.25">
      <c r="A36" s="9" t="s">
        <v>42</v>
      </c>
      <c r="B36" s="59" t="s">
        <v>35</v>
      </c>
      <c r="C36" s="3" t="s">
        <v>5</v>
      </c>
      <c r="D36" s="3">
        <v>0.3</v>
      </c>
      <c r="E36" s="10"/>
      <c r="G36" s="41"/>
    </row>
    <row r="37" spans="1:7" ht="30" x14ac:dyDescent="0.25">
      <c r="A37" s="9" t="s">
        <v>36</v>
      </c>
      <c r="B37" s="59" t="s">
        <v>37</v>
      </c>
      <c r="C37" s="3" t="s">
        <v>5</v>
      </c>
      <c r="D37" s="3">
        <v>0.28999999999999998</v>
      </c>
      <c r="E37" s="10">
        <v>1720.11</v>
      </c>
      <c r="G37" s="41"/>
    </row>
    <row r="38" spans="1:7" x14ac:dyDescent="0.25">
      <c r="A38" s="9" t="s">
        <v>29</v>
      </c>
      <c r="B38" s="59" t="s">
        <v>41</v>
      </c>
      <c r="C38" s="3" t="s">
        <v>5</v>
      </c>
      <c r="D38" s="3">
        <v>2.76</v>
      </c>
      <c r="E38" s="10">
        <f>D38*F26*G26</f>
        <v>22315.427999999996</v>
      </c>
      <c r="G38" s="41"/>
    </row>
    <row r="39" spans="1:7" ht="15.75" thickBot="1" x14ac:dyDescent="0.3">
      <c r="A39" s="14" t="s">
        <v>38</v>
      </c>
      <c r="B39" s="61" t="s">
        <v>41</v>
      </c>
      <c r="C39" s="16" t="s">
        <v>5</v>
      </c>
      <c r="D39" s="16">
        <v>3.2</v>
      </c>
      <c r="E39" s="17">
        <f>D39*F26*G26</f>
        <v>25872.959999999999</v>
      </c>
      <c r="G39" s="41"/>
    </row>
    <row r="40" spans="1:7" ht="15.75" thickBot="1" x14ac:dyDescent="0.3">
      <c r="A40" s="21" t="s">
        <v>51</v>
      </c>
      <c r="B40" s="62" t="s">
        <v>91</v>
      </c>
      <c r="C40" s="23" t="s">
        <v>50</v>
      </c>
      <c r="D40" s="23"/>
      <c r="E40" s="24">
        <v>12065.26</v>
      </c>
      <c r="G40" s="41"/>
    </row>
    <row r="41" spans="1:7" ht="45" x14ac:dyDescent="0.25">
      <c r="A41" s="26" t="s">
        <v>103</v>
      </c>
      <c r="B41" s="59" t="s">
        <v>99</v>
      </c>
      <c r="C41" s="19" t="s">
        <v>64</v>
      </c>
      <c r="D41" s="3">
        <v>74</v>
      </c>
      <c r="E41" s="20">
        <f>D41*126.7</f>
        <v>9375.8000000000011</v>
      </c>
      <c r="G41" s="41"/>
    </row>
    <row r="42" spans="1:7" ht="30" x14ac:dyDescent="0.25">
      <c r="A42" s="26" t="s">
        <v>92</v>
      </c>
      <c r="B42" s="59" t="s">
        <v>99</v>
      </c>
      <c r="C42" s="19" t="s">
        <v>64</v>
      </c>
      <c r="D42" s="3">
        <v>3</v>
      </c>
      <c r="E42" s="20">
        <f>D42*126.7</f>
        <v>380.1</v>
      </c>
    </row>
    <row r="43" spans="1:7" ht="30" x14ac:dyDescent="0.25">
      <c r="A43" s="26" t="s">
        <v>93</v>
      </c>
      <c r="B43" s="59" t="s">
        <v>100</v>
      </c>
      <c r="C43" s="19" t="s">
        <v>64</v>
      </c>
      <c r="D43" s="3">
        <v>1</v>
      </c>
      <c r="E43" s="20">
        <f t="shared" ref="E43:E48" si="0">D43*126.7</f>
        <v>126.7</v>
      </c>
      <c r="G43" s="41">
        <f>SUM(G28:G42)</f>
        <v>0</v>
      </c>
    </row>
    <row r="44" spans="1:7" x14ac:dyDescent="0.25">
      <c r="A44" s="26" t="s">
        <v>94</v>
      </c>
      <c r="B44" s="59" t="s">
        <v>100</v>
      </c>
      <c r="C44" s="19" t="s">
        <v>64</v>
      </c>
      <c r="D44" s="3">
        <v>1.5</v>
      </c>
      <c r="E44" s="20">
        <f t="shared" si="0"/>
        <v>190.05</v>
      </c>
    </row>
    <row r="45" spans="1:7" ht="30" x14ac:dyDescent="0.25">
      <c r="A45" s="26" t="s">
        <v>95</v>
      </c>
      <c r="B45" s="59" t="s">
        <v>100</v>
      </c>
      <c r="C45" s="19" t="s">
        <v>64</v>
      </c>
      <c r="D45" s="3">
        <v>14.66</v>
      </c>
      <c r="E45" s="20">
        <f t="shared" si="0"/>
        <v>1857.422</v>
      </c>
    </row>
    <row r="46" spans="1:7" ht="30" x14ac:dyDescent="0.25">
      <c r="A46" s="26" t="s">
        <v>96</v>
      </c>
      <c r="B46" s="59" t="s">
        <v>101</v>
      </c>
      <c r="C46" s="19" t="s">
        <v>64</v>
      </c>
      <c r="D46" s="3">
        <v>1</v>
      </c>
      <c r="E46" s="20">
        <f t="shared" si="0"/>
        <v>126.7</v>
      </c>
    </row>
    <row r="47" spans="1:7" ht="30" x14ac:dyDescent="0.25">
      <c r="A47" s="26" t="s">
        <v>97</v>
      </c>
      <c r="B47" s="59" t="s">
        <v>101</v>
      </c>
      <c r="C47" s="19" t="s">
        <v>64</v>
      </c>
      <c r="D47" s="3">
        <v>1.5</v>
      </c>
      <c r="E47" s="20">
        <f t="shared" si="0"/>
        <v>190.05</v>
      </c>
    </row>
    <row r="48" spans="1:7" ht="30" x14ac:dyDescent="0.25">
      <c r="A48" s="26" t="s">
        <v>98</v>
      </c>
      <c r="B48" s="59" t="s">
        <v>101</v>
      </c>
      <c r="C48" s="19" t="s">
        <v>64</v>
      </c>
      <c r="D48" s="3">
        <v>2</v>
      </c>
      <c r="E48" s="20">
        <f t="shared" si="0"/>
        <v>253.4</v>
      </c>
    </row>
    <row r="49" spans="1:5" x14ac:dyDescent="0.25">
      <c r="A49" s="9"/>
      <c r="B49" s="11"/>
      <c r="C49" s="3"/>
      <c r="D49" s="3"/>
      <c r="E49" s="10"/>
    </row>
    <row r="50" spans="1:5" s="32" customFormat="1" ht="14.25" x14ac:dyDescent="0.2">
      <c r="A50" s="28" t="s">
        <v>61</v>
      </c>
      <c r="B50" s="29"/>
      <c r="C50" s="30"/>
      <c r="D50" s="30"/>
      <c r="E50" s="31">
        <f>SUM(E28:E49)</f>
        <v>145462.91399999996</v>
      </c>
    </row>
    <row r="52" spans="1:5" ht="32.25" customHeight="1" x14ac:dyDescent="0.25">
      <c r="A52" s="46" t="s">
        <v>104</v>
      </c>
      <c r="B52" s="46"/>
      <c r="C52" s="46"/>
      <c r="D52" s="46"/>
      <c r="E52" s="46"/>
    </row>
    <row r="53" spans="1:5" ht="32.25" customHeight="1" x14ac:dyDescent="0.25">
      <c r="A53" s="46" t="s">
        <v>23</v>
      </c>
      <c r="B53" s="46"/>
      <c r="C53" s="46"/>
      <c r="D53" s="46"/>
      <c r="E53" s="46"/>
    </row>
    <row r="54" spans="1:5" x14ac:dyDescent="0.25">
      <c r="A54" s="46" t="s">
        <v>22</v>
      </c>
      <c r="B54" s="46"/>
      <c r="C54" s="46"/>
      <c r="D54" s="46"/>
      <c r="E54" s="46"/>
    </row>
    <row r="55" spans="1:5" ht="30" customHeight="1" x14ac:dyDescent="0.25">
      <c r="A55" s="46" t="s">
        <v>68</v>
      </c>
      <c r="B55" s="46"/>
      <c r="C55" s="46"/>
      <c r="D55" s="46"/>
      <c r="E55" s="46"/>
    </row>
    <row r="56" spans="1:5" x14ac:dyDescent="0.25">
      <c r="A56" s="46" t="s">
        <v>20</v>
      </c>
      <c r="B56" s="46"/>
      <c r="C56" s="46"/>
      <c r="D56" s="46"/>
      <c r="E56" s="46"/>
    </row>
    <row r="57" spans="1:5" x14ac:dyDescent="0.25">
      <c r="A57" s="47" t="s">
        <v>6</v>
      </c>
      <c r="B57" s="47"/>
      <c r="C57" s="47"/>
      <c r="D57" s="47"/>
      <c r="E57" s="47"/>
    </row>
    <row r="58" spans="1:5" x14ac:dyDescent="0.25">
      <c r="A58" s="46" t="s">
        <v>20</v>
      </c>
      <c r="B58" s="46"/>
      <c r="C58" s="46"/>
      <c r="D58" s="46"/>
      <c r="E58" s="46"/>
    </row>
    <row r="59" spans="1:5" x14ac:dyDescent="0.25">
      <c r="A59" s="48" t="s">
        <v>66</v>
      </c>
      <c r="B59" s="48"/>
      <c r="C59" s="48"/>
      <c r="D59" s="48"/>
      <c r="E59" s="48"/>
    </row>
    <row r="60" spans="1:5" x14ac:dyDescent="0.25">
      <c r="B60" s="45" t="s">
        <v>21</v>
      </c>
      <c r="C60" s="45"/>
      <c r="D60" s="45"/>
      <c r="E60" s="8" t="s">
        <v>7</v>
      </c>
    </row>
    <row r="61" spans="1:5" x14ac:dyDescent="0.25">
      <c r="A61" s="44"/>
      <c r="B61" s="44"/>
      <c r="C61" s="44"/>
      <c r="D61" s="44"/>
      <c r="E61" s="44"/>
    </row>
    <row r="62" spans="1:5" x14ac:dyDescent="0.25">
      <c r="A62" s="48" t="s">
        <v>67</v>
      </c>
      <c r="B62" s="48"/>
      <c r="C62" s="48"/>
      <c r="D62" s="48"/>
      <c r="E62" s="48"/>
    </row>
    <row r="63" spans="1:5" x14ac:dyDescent="0.25">
      <c r="B63" s="45" t="s">
        <v>21</v>
      </c>
      <c r="C63" s="45"/>
      <c r="D63" s="45"/>
      <c r="E63" s="8" t="s">
        <v>7</v>
      </c>
    </row>
    <row r="64" spans="1:5" ht="7.5" customHeight="1" x14ac:dyDescent="0.25"/>
    <row r="65" spans="1:2" x14ac:dyDescent="0.25">
      <c r="A65" s="32" t="s">
        <v>83</v>
      </c>
    </row>
    <row r="66" spans="1:2" x14ac:dyDescent="0.25">
      <c r="A66" s="2" t="s">
        <v>84</v>
      </c>
      <c r="B66" s="40">
        <v>168614.49</v>
      </c>
    </row>
    <row r="67" spans="1:2" ht="15.75" x14ac:dyDescent="0.25">
      <c r="A67" s="38" t="s">
        <v>85</v>
      </c>
      <c r="B67" s="37">
        <v>419517.84</v>
      </c>
    </row>
    <row r="68" spans="1:2" x14ac:dyDescent="0.25">
      <c r="A68" s="2" t="s">
        <v>86</v>
      </c>
      <c r="B68" s="37">
        <v>422161.67</v>
      </c>
    </row>
    <row r="69" spans="1:2" x14ac:dyDescent="0.25">
      <c r="A69" s="2" t="s">
        <v>102</v>
      </c>
      <c r="B69" s="37">
        <v>6300</v>
      </c>
    </row>
    <row r="70" spans="1:2" x14ac:dyDescent="0.25">
      <c r="A70" s="39" t="s">
        <v>87</v>
      </c>
      <c r="B70" s="40">
        <f>B66+B68+B69-('1 кв.'!E51+'2 кв.'!E51+E50)</f>
        <v>187395.03740000003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2:E5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9:E59"/>
    <mergeCell ref="B60:D60"/>
    <mergeCell ref="A62:E62"/>
    <mergeCell ref="B63:D63"/>
    <mergeCell ref="A53:E53"/>
    <mergeCell ref="A54:E54"/>
    <mergeCell ref="A55:E55"/>
    <mergeCell ref="A56:E56"/>
    <mergeCell ref="A57:E57"/>
    <mergeCell ref="A58:E58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2016-11-01T08:48:19Z</dcterms:modified>
</cp:coreProperties>
</file>