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кв.'!$A$1:$E$61</definedName>
    <definedName name="_xlnm.Print_Area" localSheetId="2">'3 кв.'!$A$1:$E$60</definedName>
    <definedName name="_xlnm.Print_Area" localSheetId="3">'4 кв.'!$A$1:$E$61</definedName>
  </definedNames>
  <calcPr calcId="145621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20" i="5"/>
  <c r="C21" i="5"/>
  <c r="C13" i="5"/>
  <c r="C11" i="5"/>
  <c r="C8" i="5"/>
  <c r="C9" i="5" s="1"/>
  <c r="C7" i="5"/>
  <c r="C6" i="5"/>
  <c r="E40" i="4"/>
  <c r="E38" i="4"/>
  <c r="C27" i="5"/>
  <c r="C12" i="5" s="1"/>
  <c r="E36" i="4"/>
  <c r="E35" i="4"/>
  <c r="E33" i="4"/>
  <c r="E32" i="4"/>
  <c r="E31" i="4"/>
  <c r="E30" i="4"/>
  <c r="E29" i="4"/>
  <c r="E28" i="4"/>
  <c r="C22" i="5" l="1"/>
  <c r="B61" i="4"/>
  <c r="C23" i="5"/>
  <c r="E39" i="3"/>
  <c r="B60" i="3" l="1"/>
  <c r="E36" i="3" l="1"/>
  <c r="E35" i="3"/>
  <c r="E33" i="3"/>
  <c r="E32" i="3"/>
  <c r="E31" i="3"/>
  <c r="E30" i="3"/>
  <c r="E29" i="3"/>
  <c r="E28" i="3"/>
  <c r="E36" i="2" l="1"/>
  <c r="E35" i="2"/>
  <c r="E33" i="2"/>
  <c r="E32" i="2"/>
  <c r="E31" i="2"/>
  <c r="E30" i="2"/>
  <c r="E29" i="2"/>
  <c r="E28" i="2"/>
  <c r="E39" i="2" l="1"/>
  <c r="B60" i="2" s="1"/>
  <c r="E31" i="1"/>
  <c r="E30" i="1"/>
  <c r="E36" i="1" l="1"/>
  <c r="E35" i="1"/>
  <c r="E32" i="1"/>
  <c r="E29" i="1" l="1"/>
  <c r="E33" i="1" l="1"/>
  <c r="E28" i="1"/>
  <c r="E39" i="1" l="1"/>
</calcChain>
</file>

<file path=xl/sharedStrings.xml><?xml version="1.0" encoding="utf-8"?>
<sst xmlns="http://schemas.openxmlformats.org/spreadsheetml/2006/main" count="316" uniqueCount="89">
  <si>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</si>
  <si>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</si>
  <si>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</si>
  <si>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</si>
  <si>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</si>
  <si>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</si>
  <si>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</si>
  <si>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</si>
  <si>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</si>
  <si>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</si>
  <si>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</si>
  <si>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</si>
  <si>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</si>
  <si>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</si>
  <si>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</si>
  <si>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</si>
  <si>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</si>
  <si>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</si>
  <si>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</si>
  <si>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</si>
  <si>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</si>
  <si>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</si>
  <si>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</si>
  <si>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</si>
  <si>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</si>
  <si>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</si>
  <si>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</si>
  <si>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</si>
  <si>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</si>
  <si>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</si>
  <si>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</si>
  <si>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</si>
  <si>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</si>
  <si>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</si>
  <si>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</si>
  <si>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</si>
  <si>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</si>
  <si>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Лесная,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</si>
  <si>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Сердюковой Таисии Трофимовны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</si>
  <si>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</si>
  <si>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</si>
  <si>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</si>
  <si>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Санитарное содержание придомовой территории</t>
  </si>
  <si>
    <t>Санитарное содержание мест общего пользования дома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</si>
  <si>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</si>
  <si>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Сердюковой Т.Т.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</si>
  <si>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</si>
  <si>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</si>
  <si>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</si>
  <si>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</si>
  <si>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           2. Всего за период с "01" 01 2016 г. по "31" 03 2016 г. выполнено работ (оказано услуг) на общую сумму тринадцать тысяч девятьсот три (прописью) рубля 47 копеек.</t>
  </si>
  <si>
    <t>Общехозяйственные расходы</t>
  </si>
  <si>
    <t>"30" 06  2016 г.</t>
  </si>
  <si>
    <t>2 квартал</t>
  </si>
  <si>
    <t>определена приложением № 4 к договору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</si>
  <si>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</si>
  <si>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</si>
  <si>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</si>
  <si>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</si>
  <si>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</si>
  <si>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</si>
  <si>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пятнадцать тысяч шестьсот сорок восемь (прописью) рублей 94 копейки.</t>
  </si>
  <si>
    <t>"30" 09  2016 г.</t>
  </si>
  <si>
    <t>3 квартал</t>
  </si>
  <si>
    <t xml:space="preserve">           2. Всего за период с "01" 07 2016 г. по "30" 09 2016 г. выполнено работ (оказано услуг) на общую сумму пятнадцать тысяч пятьсот двадцать семь (прописью) рублей 91 копейка.</t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</si>
  <si>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</si>
  <si>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</si>
  <si>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</si>
  <si>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</si>
  <si>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</si>
  <si>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</si>
  <si>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</si>
  <si>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</si>
  <si>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</si>
  <si>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мест общего пользования</t>
  </si>
  <si>
    <t>Осмотр</t>
  </si>
  <si>
    <t>Обслуживание ВДГО</t>
  </si>
  <si>
    <t>Проверка ВДПО</t>
  </si>
  <si>
    <t>Итого расходов</t>
  </si>
  <si>
    <t>Остаток средств на 31.12.2016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</si>
  <si>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</si>
  <si>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</si>
  <si>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</si>
  <si>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</si>
  <si>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Лесная, 8</t>
  </si>
  <si>
    <t>установка пружины на вх.дверь</t>
  </si>
  <si>
    <t>ч/час</t>
  </si>
  <si>
    <t>ноябрь</t>
  </si>
  <si>
    <t xml:space="preserve">           2. Всего за период с "01" 10 2016 г. по "31" 12 2016 г. выполнено работ (оказано услуг) на общую сумму шестнадцать тысяч девятьсот семьдесят шесть рублей 58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</si>
</sst>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6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7" xfId="0" applyFont="1" applyBorder="1"/>
    <xf numFmtId="0" fontId="16" fillId="0" borderId="7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7" fillId="0" borderId="0" xfId="0" applyFont="1"/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5" zoomScaleNormal="100" zoomScaleSheetLayoutView="100" workbookViewId="0">
      <selection activeCell="A31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2.2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8" t="s">
        <v>15</v>
      </c>
      <c r="E4" s="6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2" t="s">
        <v>0</v>
      </c>
      <c r="B6" s="62"/>
      <c r="C6" s="62"/>
      <c r="D6" s="62"/>
      <c r="E6" s="62"/>
    </row>
    <row r="7" spans="1:5" x14ac:dyDescent="0.25">
      <c r="A7" s="66" t="s">
        <v>37</v>
      </c>
      <c r="B7" s="66"/>
      <c r="C7" s="66"/>
      <c r="D7" s="66"/>
      <c r="E7" s="66"/>
    </row>
    <row r="8" spans="1:5" x14ac:dyDescent="0.25">
      <c r="A8" s="67" t="s">
        <v>1</v>
      </c>
      <c r="B8" s="67"/>
      <c r="C8" s="67"/>
      <c r="D8" s="67"/>
      <c r="E8" s="67"/>
    </row>
    <row r="9" spans="1:5" ht="7.5" customHeight="1" x14ac:dyDescent="0.25">
      <c r="A9" s="61"/>
      <c r="B9" s="61"/>
      <c r="C9" s="61"/>
      <c r="D9" s="61"/>
      <c r="E9" s="61"/>
    </row>
    <row r="10" spans="1:5" x14ac:dyDescent="0.25">
      <c r="A10" s="62" t="s">
        <v>38</v>
      </c>
      <c r="B10" s="62"/>
      <c r="C10" s="62"/>
      <c r="D10" s="62"/>
      <c r="E10" s="62"/>
    </row>
    <row r="11" spans="1:5" ht="22.5" customHeight="1" x14ac:dyDescent="0.25">
      <c r="A11" s="69" t="s">
        <v>16</v>
      </c>
      <c r="B11" s="70"/>
      <c r="C11" s="70"/>
      <c r="D11" s="70"/>
      <c r="E11" s="70"/>
    </row>
    <row r="12" spans="1:5" ht="9" customHeight="1" x14ac:dyDescent="0.25">
      <c r="A12" s="61"/>
      <c r="B12" s="61"/>
      <c r="C12" s="61"/>
      <c r="D12" s="61"/>
      <c r="E12" s="61"/>
    </row>
    <row r="13" spans="1:5" ht="30.75" customHeight="1" x14ac:dyDescent="0.25">
      <c r="A13" s="62" t="s">
        <v>39</v>
      </c>
      <c r="B13" s="62"/>
      <c r="C13" s="62"/>
      <c r="D13" s="62"/>
      <c r="E13" s="62"/>
    </row>
    <row r="14" spans="1:5" x14ac:dyDescent="0.25">
      <c r="A14" s="67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62" t="s">
        <v>32</v>
      </c>
      <c r="B16" s="62"/>
      <c r="C16" s="62"/>
      <c r="D16" s="62"/>
      <c r="E16" s="62"/>
    </row>
    <row r="17" spans="1:7" ht="11.25" customHeight="1" x14ac:dyDescent="0.25">
      <c r="A17" s="67" t="s">
        <v>2</v>
      </c>
      <c r="B17" s="61"/>
      <c r="C17" s="61"/>
      <c r="D17" s="61"/>
      <c r="E17" s="6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2" t="s">
        <v>33</v>
      </c>
      <c r="B19" s="62"/>
      <c r="C19" s="62"/>
      <c r="D19" s="62"/>
      <c r="E19" s="62"/>
    </row>
    <row r="20" spans="1:7" ht="10.5" customHeight="1" x14ac:dyDescent="0.25">
      <c r="A20" s="67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.75" customHeight="1" x14ac:dyDescent="0.25">
      <c r="A22" s="62" t="s">
        <v>19</v>
      </c>
      <c r="B22" s="62"/>
      <c r="C22" s="62"/>
      <c r="D22" s="62"/>
      <c r="E22" s="62"/>
    </row>
    <row r="23" spans="1:7" x14ac:dyDescent="0.25">
      <c r="A23" s="61"/>
      <c r="B23" s="61"/>
      <c r="C23" s="61"/>
      <c r="D23" s="61"/>
      <c r="E23" s="61"/>
    </row>
    <row r="24" spans="1:7" ht="63.75" customHeight="1" x14ac:dyDescent="0.25">
      <c r="A24" s="62" t="s">
        <v>40</v>
      </c>
      <c r="B24" s="62"/>
      <c r="C24" s="62"/>
      <c r="D24" s="62"/>
      <c r="E24" s="62"/>
    </row>
    <row r="25" spans="1:7" ht="33.75" customHeight="1" x14ac:dyDescent="0.25">
      <c r="A25" s="71" t="s">
        <v>41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2214.5099999999998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2568.375</v>
      </c>
    </row>
    <row r="30" spans="1:7" ht="51" x14ac:dyDescent="0.25">
      <c r="A30" s="10" t="s">
        <v>42</v>
      </c>
      <c r="B30" s="12" t="s">
        <v>30</v>
      </c>
      <c r="C30" s="3" t="s">
        <v>5</v>
      </c>
      <c r="D30" s="3">
        <v>2.0099999999999998</v>
      </c>
      <c r="E30" s="11">
        <f>D30*F26*G26</f>
        <v>2294.415</v>
      </c>
    </row>
    <row r="31" spans="1:7" ht="51" x14ac:dyDescent="0.25">
      <c r="A31" s="10" t="s">
        <v>43</v>
      </c>
      <c r="B31" s="12" t="s">
        <v>30</v>
      </c>
      <c r="C31" s="3" t="s">
        <v>5</v>
      </c>
      <c r="D31" s="3">
        <v>1.5</v>
      </c>
      <c r="E31" s="11">
        <f>D31*F26*G26</f>
        <v>1712.25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0.51</v>
      </c>
      <c r="E32" s="11">
        <f>D32*F26*G26</f>
        <v>582.16499999999996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0.04</v>
      </c>
      <c r="E33" s="11">
        <f>D33*F26*G26</f>
        <v>45.660000000000004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1404.0450000000001</v>
      </c>
    </row>
    <row r="36" spans="1:5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5" x14ac:dyDescent="0.25">
      <c r="A37" s="19" t="s">
        <v>46</v>
      </c>
      <c r="B37" s="20" t="s">
        <v>47</v>
      </c>
      <c r="C37" s="21" t="s">
        <v>48</v>
      </c>
      <c r="D37" s="21"/>
      <c r="E37" s="22">
        <v>0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13903.470000000001</v>
      </c>
    </row>
    <row r="41" spans="1:5" ht="42.75" customHeight="1" x14ac:dyDescent="0.25">
      <c r="A41" s="62" t="s">
        <v>50</v>
      </c>
      <c r="B41" s="62"/>
      <c r="C41" s="62"/>
      <c r="D41" s="62"/>
      <c r="E41" s="62"/>
    </row>
    <row r="42" spans="1:5" ht="30" customHeight="1" x14ac:dyDescent="0.25">
      <c r="A42" s="62" t="s">
        <v>23</v>
      </c>
      <c r="B42" s="62"/>
      <c r="C42" s="62"/>
      <c r="D42" s="62"/>
      <c r="E42" s="62"/>
    </row>
    <row r="43" spans="1:5" x14ac:dyDescent="0.25">
      <c r="A43" s="62" t="s">
        <v>22</v>
      </c>
      <c r="B43" s="62"/>
      <c r="C43" s="62"/>
      <c r="D43" s="62"/>
      <c r="E43" s="62"/>
    </row>
    <row r="44" spans="1:5" ht="31.5" customHeight="1" x14ac:dyDescent="0.25">
      <c r="A44" s="62" t="s">
        <v>49</v>
      </c>
      <c r="B44" s="62"/>
      <c r="C44" s="62"/>
      <c r="D44" s="62"/>
      <c r="E44" s="62"/>
    </row>
    <row r="45" spans="1:5" x14ac:dyDescent="0.25">
      <c r="A45" s="62" t="s">
        <v>20</v>
      </c>
      <c r="B45" s="62"/>
      <c r="C45" s="62"/>
      <c r="D45" s="62"/>
      <c r="E45" s="62"/>
    </row>
    <row r="46" spans="1:5" x14ac:dyDescent="0.25">
      <c r="A46" s="73" t="s">
        <v>6</v>
      </c>
      <c r="B46" s="73"/>
      <c r="C46" s="73"/>
      <c r="D46" s="73"/>
      <c r="E46" s="73"/>
    </row>
    <row r="47" spans="1:5" x14ac:dyDescent="0.25">
      <c r="A47" s="62" t="s">
        <v>20</v>
      </c>
      <c r="B47" s="62"/>
      <c r="C47" s="62"/>
      <c r="D47" s="62"/>
      <c r="E47" s="62"/>
    </row>
    <row r="48" spans="1:5" ht="15" customHeight="1" x14ac:dyDescent="0.25">
      <c r="A48" s="74" t="s">
        <v>44</v>
      </c>
      <c r="B48" s="74"/>
      <c r="C48" s="74"/>
      <c r="D48" s="74"/>
      <c r="E48" s="8"/>
    </row>
    <row r="49" spans="1:5" ht="11.25" customHeight="1" x14ac:dyDescent="0.25">
      <c r="B49" s="72" t="s">
        <v>21</v>
      </c>
      <c r="C49" s="72"/>
      <c r="D49" s="72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75" t="s">
        <v>45</v>
      </c>
      <c r="B51" s="75"/>
      <c r="C51" s="75"/>
      <c r="D51" s="75"/>
      <c r="E51" s="8"/>
    </row>
    <row r="52" spans="1:5" ht="11.25" customHeight="1" x14ac:dyDescent="0.25">
      <c r="B52" s="72" t="s">
        <v>21</v>
      </c>
      <c r="C52" s="72"/>
      <c r="D52" s="72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18" zoomScaleNormal="100" zoomScaleSheetLayoutView="100" workbookViewId="0">
      <selection activeCell="B63" sqref="B6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2.2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8" t="s">
        <v>52</v>
      </c>
      <c r="E4" s="68"/>
    </row>
    <row r="5" spans="1:5" x14ac:dyDescent="0.25">
      <c r="A5" s="27"/>
      <c r="B5" s="4"/>
      <c r="C5" s="4"/>
      <c r="D5" s="4"/>
      <c r="E5" s="4"/>
    </row>
    <row r="6" spans="1:5" x14ac:dyDescent="0.25">
      <c r="A6" s="62" t="s">
        <v>0</v>
      </c>
      <c r="B6" s="62"/>
      <c r="C6" s="62"/>
      <c r="D6" s="62"/>
      <c r="E6" s="62"/>
    </row>
    <row r="7" spans="1:5" x14ac:dyDescent="0.25">
      <c r="A7" s="66" t="s">
        <v>37</v>
      </c>
      <c r="B7" s="66"/>
      <c r="C7" s="66"/>
      <c r="D7" s="66"/>
      <c r="E7" s="66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1"/>
      <c r="B9" s="61"/>
      <c r="C9" s="61"/>
      <c r="D9" s="61"/>
      <c r="E9" s="61"/>
    </row>
    <row r="10" spans="1:5" x14ac:dyDescent="0.25">
      <c r="A10" s="62" t="s">
        <v>38</v>
      </c>
      <c r="B10" s="62"/>
      <c r="C10" s="62"/>
      <c r="D10" s="62"/>
      <c r="E10" s="62"/>
    </row>
    <row r="11" spans="1:5" ht="27.75" customHeight="1" x14ac:dyDescent="0.25">
      <c r="A11" s="69" t="s">
        <v>16</v>
      </c>
      <c r="B11" s="70"/>
      <c r="C11" s="70"/>
      <c r="D11" s="70"/>
      <c r="E11" s="70"/>
    </row>
    <row r="12" spans="1:5" x14ac:dyDescent="0.25">
      <c r="A12" s="61"/>
      <c r="B12" s="61"/>
      <c r="C12" s="61"/>
      <c r="D12" s="61"/>
      <c r="E12" s="61"/>
    </row>
    <row r="13" spans="1:5" ht="31.5" customHeight="1" x14ac:dyDescent="0.25">
      <c r="A13" s="62" t="s">
        <v>39</v>
      </c>
      <c r="B13" s="62"/>
      <c r="C13" s="62"/>
      <c r="D13" s="62"/>
      <c r="E13" s="62"/>
    </row>
    <row r="14" spans="1:5" x14ac:dyDescent="0.25">
      <c r="A14" s="67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62" t="s">
        <v>32</v>
      </c>
      <c r="B16" s="62"/>
      <c r="C16" s="62"/>
      <c r="D16" s="62"/>
      <c r="E16" s="62"/>
    </row>
    <row r="17" spans="1:7" ht="11.25" customHeight="1" x14ac:dyDescent="0.25">
      <c r="A17" s="67" t="s">
        <v>2</v>
      </c>
      <c r="B17" s="61"/>
      <c r="C17" s="61"/>
      <c r="D17" s="61"/>
      <c r="E17" s="61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62" t="s">
        <v>33</v>
      </c>
      <c r="B19" s="62"/>
      <c r="C19" s="62"/>
      <c r="D19" s="62"/>
      <c r="E19" s="62"/>
    </row>
    <row r="20" spans="1:7" ht="10.5" customHeight="1" x14ac:dyDescent="0.25">
      <c r="A20" s="67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.75" customHeight="1" x14ac:dyDescent="0.25">
      <c r="A22" s="62" t="s">
        <v>19</v>
      </c>
      <c r="B22" s="62"/>
      <c r="C22" s="62"/>
      <c r="D22" s="62"/>
      <c r="E22" s="62"/>
    </row>
    <row r="23" spans="1:7" x14ac:dyDescent="0.25">
      <c r="A23" s="61"/>
      <c r="B23" s="61"/>
      <c r="C23" s="61"/>
      <c r="D23" s="61"/>
      <c r="E23" s="61"/>
    </row>
    <row r="24" spans="1:7" ht="63.75" customHeight="1" x14ac:dyDescent="0.25">
      <c r="A24" s="62" t="s">
        <v>40</v>
      </c>
      <c r="B24" s="62"/>
      <c r="C24" s="62"/>
      <c r="D24" s="62"/>
      <c r="E24" s="62"/>
    </row>
    <row r="25" spans="1:7" ht="33.75" customHeight="1" x14ac:dyDescent="0.25">
      <c r="A25" s="71" t="s">
        <v>41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1757.91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2568.375</v>
      </c>
    </row>
    <row r="30" spans="1:7" ht="38.25" x14ac:dyDescent="0.25">
      <c r="A30" s="10" t="s">
        <v>42</v>
      </c>
      <c r="B30" s="12" t="s">
        <v>54</v>
      </c>
      <c r="C30" s="3" t="s">
        <v>5</v>
      </c>
      <c r="D30" s="3">
        <v>2.0499999999999998</v>
      </c>
      <c r="E30" s="11">
        <f>D30*F26*G26</f>
        <v>2340.0749999999998</v>
      </c>
    </row>
    <row r="31" spans="1:7" ht="38.25" x14ac:dyDescent="0.25">
      <c r="A31" s="10" t="s">
        <v>43</v>
      </c>
      <c r="B31" s="12" t="s">
        <v>54</v>
      </c>
      <c r="C31" s="3" t="s">
        <v>5</v>
      </c>
      <c r="D31" s="3">
        <v>1.55</v>
      </c>
      <c r="E31" s="11">
        <f>D31*F26*G26</f>
        <v>1769.3249999999998</v>
      </c>
    </row>
    <row r="32" spans="1:7" ht="60" x14ac:dyDescent="0.25">
      <c r="A32" s="10" t="s">
        <v>28</v>
      </c>
      <c r="B32" s="12" t="s">
        <v>54</v>
      </c>
      <c r="C32" s="3" t="s">
        <v>5</v>
      </c>
      <c r="D32" s="3">
        <v>0.55000000000000004</v>
      </c>
      <c r="E32" s="11">
        <f>D32*F26*G26</f>
        <v>627.82500000000005</v>
      </c>
    </row>
    <row r="33" spans="1:8" ht="38.25" x14ac:dyDescent="0.25">
      <c r="A33" s="10" t="s">
        <v>27</v>
      </c>
      <c r="B33" s="12" t="s">
        <v>54</v>
      </c>
      <c r="C33" s="3" t="s">
        <v>5</v>
      </c>
      <c r="D33" s="3">
        <v>0.04</v>
      </c>
      <c r="E33" s="11">
        <f>D33*F26*G26</f>
        <v>45.660000000000004</v>
      </c>
    </row>
    <row r="34" spans="1:8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3150.5399999999995</v>
      </c>
    </row>
    <row r="36" spans="1:8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8" ht="15.75" thickBot="1" x14ac:dyDescent="0.3">
      <c r="A37" s="23" t="s">
        <v>46</v>
      </c>
      <c r="B37" s="24" t="s">
        <v>53</v>
      </c>
      <c r="C37" s="25" t="s">
        <v>48</v>
      </c>
      <c r="D37" s="25"/>
      <c r="E37" s="26">
        <v>307.18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36</v>
      </c>
      <c r="B39" s="15"/>
      <c r="C39" s="16"/>
      <c r="D39" s="16"/>
      <c r="E39" s="17">
        <f>SUM(E28:E38)</f>
        <v>15648.939999999999</v>
      </c>
    </row>
    <row r="41" spans="1:8" ht="30.75" customHeight="1" x14ac:dyDescent="0.25">
      <c r="A41" s="62" t="s">
        <v>61</v>
      </c>
      <c r="B41" s="62"/>
      <c r="C41" s="62"/>
      <c r="D41" s="62"/>
      <c r="E41" s="62"/>
      <c r="F41" s="2" t="s">
        <v>55</v>
      </c>
      <c r="H41" s="2">
        <v>-10095.08</v>
      </c>
    </row>
    <row r="42" spans="1:8" ht="30.75" customHeight="1" x14ac:dyDescent="0.25">
      <c r="A42" s="62" t="s">
        <v>23</v>
      </c>
      <c r="B42" s="62"/>
      <c r="C42" s="62"/>
      <c r="D42" s="62"/>
      <c r="E42" s="62"/>
    </row>
    <row r="43" spans="1:8" x14ac:dyDescent="0.25">
      <c r="A43" s="62" t="s">
        <v>22</v>
      </c>
      <c r="B43" s="62"/>
      <c r="C43" s="62"/>
      <c r="D43" s="62"/>
      <c r="E43" s="62"/>
    </row>
    <row r="44" spans="1:8" x14ac:dyDescent="0.25">
      <c r="A44" s="62" t="s">
        <v>49</v>
      </c>
      <c r="B44" s="62"/>
      <c r="C44" s="62"/>
      <c r="D44" s="62"/>
      <c r="E44" s="62"/>
    </row>
    <row r="45" spans="1:8" x14ac:dyDescent="0.25">
      <c r="A45" s="62" t="s">
        <v>20</v>
      </c>
      <c r="B45" s="62"/>
      <c r="C45" s="62"/>
      <c r="D45" s="62"/>
      <c r="E45" s="62"/>
    </row>
    <row r="46" spans="1:8" x14ac:dyDescent="0.25">
      <c r="A46" s="73" t="s">
        <v>6</v>
      </c>
      <c r="B46" s="73"/>
      <c r="C46" s="73"/>
      <c r="D46" s="73"/>
      <c r="E46" s="73"/>
    </row>
    <row r="47" spans="1:8" x14ac:dyDescent="0.25">
      <c r="A47" s="62" t="s">
        <v>20</v>
      </c>
      <c r="B47" s="62"/>
      <c r="C47" s="62"/>
      <c r="D47" s="62"/>
      <c r="E47" s="62"/>
    </row>
    <row r="48" spans="1:8" x14ac:dyDescent="0.25">
      <c r="A48" s="74" t="s">
        <v>44</v>
      </c>
      <c r="B48" s="74"/>
      <c r="C48" s="74"/>
      <c r="D48" s="74"/>
      <c r="E48" s="8"/>
    </row>
    <row r="49" spans="1:5" x14ac:dyDescent="0.25">
      <c r="B49" s="72" t="s">
        <v>21</v>
      </c>
      <c r="C49" s="72"/>
      <c r="D49" s="72"/>
      <c r="E49" s="9" t="s">
        <v>7</v>
      </c>
    </row>
    <row r="50" spans="1:5" x14ac:dyDescent="0.25">
      <c r="A50" s="28"/>
      <c r="B50" s="28"/>
      <c r="C50" s="28"/>
      <c r="D50" s="28"/>
      <c r="E50" s="28"/>
    </row>
    <row r="51" spans="1:5" x14ac:dyDescent="0.25">
      <c r="A51" s="75" t="s">
        <v>45</v>
      </c>
      <c r="B51" s="75"/>
      <c r="C51" s="75"/>
      <c r="D51" s="75"/>
      <c r="E51" s="8"/>
    </row>
    <row r="52" spans="1:5" x14ac:dyDescent="0.25">
      <c r="B52" s="72" t="s">
        <v>21</v>
      </c>
      <c r="C52" s="72"/>
      <c r="D52" s="72"/>
      <c r="E52" s="9" t="s">
        <v>7</v>
      </c>
    </row>
    <row r="56" spans="1:5" x14ac:dyDescent="0.25">
      <c r="A56" s="18" t="s">
        <v>56</v>
      </c>
    </row>
    <row r="57" spans="1:5" x14ac:dyDescent="0.25">
      <c r="A57" s="2" t="s">
        <v>57</v>
      </c>
      <c r="B57" s="29">
        <v>-10095.08</v>
      </c>
    </row>
    <row r="58" spans="1:5" ht="15.75" x14ac:dyDescent="0.25">
      <c r="A58" s="30" t="s">
        <v>58</v>
      </c>
      <c r="B58" s="31">
        <v>34473.300000000003</v>
      </c>
    </row>
    <row r="59" spans="1:5" x14ac:dyDescent="0.25">
      <c r="A59" s="2" t="s">
        <v>59</v>
      </c>
      <c r="B59" s="31">
        <v>34302.199999999997</v>
      </c>
    </row>
    <row r="60" spans="1:5" x14ac:dyDescent="0.25">
      <c r="A60" s="32" t="s">
        <v>60</v>
      </c>
      <c r="B60" s="29">
        <f>B57+B59-('1 кв.'!E39+'2 кв.'!E39)</f>
        <v>-5345.2900000000045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1" zoomScaleNormal="100" zoomScaleSheetLayoutView="100" workbookViewId="0">
      <selection activeCell="A39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0.7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8" t="s">
        <v>62</v>
      </c>
      <c r="E4" s="68"/>
    </row>
    <row r="5" spans="1:5" x14ac:dyDescent="0.25">
      <c r="A5" s="33"/>
      <c r="B5" s="4"/>
      <c r="C5" s="4"/>
      <c r="D5" s="4"/>
      <c r="E5" s="4"/>
    </row>
    <row r="6" spans="1:5" x14ac:dyDescent="0.25">
      <c r="A6" s="62" t="s">
        <v>0</v>
      </c>
      <c r="B6" s="62"/>
      <c r="C6" s="62"/>
      <c r="D6" s="62"/>
      <c r="E6" s="62"/>
    </row>
    <row r="7" spans="1:5" x14ac:dyDescent="0.25">
      <c r="A7" s="66" t="s">
        <v>37</v>
      </c>
      <c r="B7" s="66"/>
      <c r="C7" s="66"/>
      <c r="D7" s="66"/>
      <c r="E7" s="66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1"/>
      <c r="B9" s="61"/>
      <c r="C9" s="61"/>
      <c r="D9" s="61"/>
      <c r="E9" s="61"/>
    </row>
    <row r="10" spans="1:5" x14ac:dyDescent="0.25">
      <c r="A10" s="62" t="s">
        <v>38</v>
      </c>
      <c r="B10" s="62"/>
      <c r="C10" s="62"/>
      <c r="D10" s="62"/>
      <c r="E10" s="62"/>
    </row>
    <row r="11" spans="1:5" ht="30.75" customHeight="1" x14ac:dyDescent="0.25">
      <c r="A11" s="69" t="s">
        <v>16</v>
      </c>
      <c r="B11" s="70"/>
      <c r="C11" s="70"/>
      <c r="D11" s="70"/>
      <c r="E11" s="70"/>
    </row>
    <row r="12" spans="1:5" x14ac:dyDescent="0.25">
      <c r="A12" s="61"/>
      <c r="B12" s="61"/>
      <c r="C12" s="61"/>
      <c r="D12" s="61"/>
      <c r="E12" s="61"/>
    </row>
    <row r="13" spans="1:5" ht="30" customHeight="1" x14ac:dyDescent="0.25">
      <c r="A13" s="62" t="s">
        <v>39</v>
      </c>
      <c r="B13" s="62"/>
      <c r="C13" s="62"/>
      <c r="D13" s="62"/>
      <c r="E13" s="62"/>
    </row>
    <row r="14" spans="1:5" x14ac:dyDescent="0.25">
      <c r="A14" s="67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62" t="s">
        <v>32</v>
      </c>
      <c r="B16" s="62"/>
      <c r="C16" s="62"/>
      <c r="D16" s="62"/>
      <c r="E16" s="62"/>
    </row>
    <row r="17" spans="1:7" x14ac:dyDescent="0.25">
      <c r="A17" s="67" t="s">
        <v>2</v>
      </c>
      <c r="B17" s="61"/>
      <c r="C17" s="61"/>
      <c r="D17" s="61"/>
      <c r="E17" s="61"/>
    </row>
    <row r="18" spans="1:7" x14ac:dyDescent="0.25">
      <c r="A18" s="34"/>
      <c r="B18" s="33"/>
      <c r="C18" s="33"/>
      <c r="D18" s="33"/>
      <c r="E18" s="33"/>
    </row>
    <row r="19" spans="1:7" x14ac:dyDescent="0.25">
      <c r="A19" s="62" t="s">
        <v>33</v>
      </c>
      <c r="B19" s="62"/>
      <c r="C19" s="62"/>
      <c r="D19" s="62"/>
      <c r="E19" s="62"/>
    </row>
    <row r="20" spans="1:7" x14ac:dyDescent="0.25">
      <c r="A20" s="67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" customHeight="1" x14ac:dyDescent="0.25">
      <c r="A22" s="62" t="s">
        <v>19</v>
      </c>
      <c r="B22" s="62"/>
      <c r="C22" s="62"/>
      <c r="D22" s="62"/>
      <c r="E22" s="62"/>
    </row>
    <row r="23" spans="1:7" x14ac:dyDescent="0.25">
      <c r="A23" s="61"/>
      <c r="B23" s="61"/>
      <c r="C23" s="61"/>
      <c r="D23" s="61"/>
      <c r="E23" s="61"/>
    </row>
    <row r="24" spans="1:7" ht="59.25" customHeight="1" x14ac:dyDescent="0.25">
      <c r="A24" s="62" t="s">
        <v>40</v>
      </c>
      <c r="B24" s="62"/>
      <c r="C24" s="62"/>
      <c r="D24" s="62"/>
      <c r="E24" s="62"/>
    </row>
    <row r="25" spans="1:7" ht="30.75" customHeight="1" x14ac:dyDescent="0.25">
      <c r="A25" s="71" t="s">
        <v>41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1757.91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2671.1099999999997</v>
      </c>
    </row>
    <row r="30" spans="1:7" ht="38.25" x14ac:dyDescent="0.25">
      <c r="A30" s="10" t="s">
        <v>42</v>
      </c>
      <c r="B30" s="12" t="s">
        <v>54</v>
      </c>
      <c r="C30" s="3" t="s">
        <v>5</v>
      </c>
      <c r="D30" s="3">
        <v>2.0499999999999998</v>
      </c>
      <c r="E30" s="11">
        <f>D30*F26*G26</f>
        <v>2340.0749999999998</v>
      </c>
    </row>
    <row r="31" spans="1:7" ht="38.25" x14ac:dyDescent="0.25">
      <c r="A31" s="10" t="s">
        <v>43</v>
      </c>
      <c r="B31" s="12" t="s">
        <v>54</v>
      </c>
      <c r="C31" s="3" t="s">
        <v>5</v>
      </c>
      <c r="D31" s="3">
        <v>1.55</v>
      </c>
      <c r="E31" s="11">
        <f>D31*F26*G26</f>
        <v>1769.3249999999998</v>
      </c>
    </row>
    <row r="32" spans="1:7" ht="60" x14ac:dyDescent="0.25">
      <c r="A32" s="10" t="s">
        <v>28</v>
      </c>
      <c r="B32" s="12" t="s">
        <v>54</v>
      </c>
      <c r="C32" s="3" t="s">
        <v>5</v>
      </c>
      <c r="D32" s="3">
        <v>0.55000000000000004</v>
      </c>
      <c r="E32" s="11">
        <f>D32*F26*G26</f>
        <v>627.82500000000005</v>
      </c>
    </row>
    <row r="33" spans="1:5" ht="38.25" x14ac:dyDescent="0.25">
      <c r="A33" s="10" t="s">
        <v>27</v>
      </c>
      <c r="B33" s="12" t="s">
        <v>54</v>
      </c>
      <c r="C33" s="3" t="s">
        <v>5</v>
      </c>
      <c r="D33" s="3">
        <v>0.04</v>
      </c>
      <c r="E33" s="11">
        <f>D33*F26*G26</f>
        <v>45.660000000000004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3150.5399999999995</v>
      </c>
    </row>
    <row r="36" spans="1:5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5" ht="15.75" thickBot="1" x14ac:dyDescent="0.3">
      <c r="A37" s="23" t="s">
        <v>46</v>
      </c>
      <c r="B37" s="24" t="s">
        <v>63</v>
      </c>
      <c r="C37" s="25" t="s">
        <v>48</v>
      </c>
      <c r="D37" s="25"/>
      <c r="E37" s="26">
        <v>83.41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15527.904999999999</v>
      </c>
    </row>
    <row r="41" spans="1:5" ht="30" customHeight="1" x14ac:dyDescent="0.25">
      <c r="A41" s="62" t="s">
        <v>64</v>
      </c>
      <c r="B41" s="62"/>
      <c r="C41" s="62"/>
      <c r="D41" s="62"/>
      <c r="E41" s="62"/>
    </row>
    <row r="42" spans="1:5" ht="29.25" customHeight="1" x14ac:dyDescent="0.25">
      <c r="A42" s="62" t="s">
        <v>23</v>
      </c>
      <c r="B42" s="62"/>
      <c r="C42" s="62"/>
      <c r="D42" s="62"/>
      <c r="E42" s="62"/>
    </row>
    <row r="43" spans="1:5" x14ac:dyDescent="0.25">
      <c r="A43" s="62" t="s">
        <v>22</v>
      </c>
      <c r="B43" s="62"/>
      <c r="C43" s="62"/>
      <c r="D43" s="62"/>
      <c r="E43" s="62"/>
    </row>
    <row r="44" spans="1:5" ht="28.5" customHeight="1" x14ac:dyDescent="0.25">
      <c r="A44" s="62" t="s">
        <v>49</v>
      </c>
      <c r="B44" s="62"/>
      <c r="C44" s="62"/>
      <c r="D44" s="62"/>
      <c r="E44" s="62"/>
    </row>
    <row r="45" spans="1:5" x14ac:dyDescent="0.25">
      <c r="A45" s="62" t="s">
        <v>20</v>
      </c>
      <c r="B45" s="62"/>
      <c r="C45" s="62"/>
      <c r="D45" s="62"/>
      <c r="E45" s="62"/>
    </row>
    <row r="46" spans="1:5" x14ac:dyDescent="0.25">
      <c r="A46" s="73" t="s">
        <v>6</v>
      </c>
      <c r="B46" s="73"/>
      <c r="C46" s="73"/>
      <c r="D46" s="73"/>
      <c r="E46" s="73"/>
    </row>
    <row r="47" spans="1:5" x14ac:dyDescent="0.25">
      <c r="A47" s="62" t="s">
        <v>20</v>
      </c>
      <c r="B47" s="62"/>
      <c r="C47" s="62"/>
      <c r="D47" s="62"/>
      <c r="E47" s="62"/>
    </row>
    <row r="48" spans="1:5" x14ac:dyDescent="0.25">
      <c r="A48" s="74" t="s">
        <v>44</v>
      </c>
      <c r="B48" s="74"/>
      <c r="C48" s="74"/>
      <c r="D48" s="74"/>
      <c r="E48" s="8"/>
    </row>
    <row r="49" spans="1:5" x14ac:dyDescent="0.25">
      <c r="B49" s="72" t="s">
        <v>21</v>
      </c>
      <c r="C49" s="72"/>
      <c r="D49" s="72"/>
      <c r="E49" s="9" t="s">
        <v>7</v>
      </c>
    </row>
    <row r="50" spans="1:5" x14ac:dyDescent="0.25">
      <c r="A50" s="34"/>
      <c r="B50" s="34"/>
      <c r="C50" s="34"/>
      <c r="D50" s="34"/>
      <c r="E50" s="34"/>
    </row>
    <row r="51" spans="1:5" x14ac:dyDescent="0.25">
      <c r="A51" s="75" t="s">
        <v>45</v>
      </c>
      <c r="B51" s="75"/>
      <c r="C51" s="75"/>
      <c r="D51" s="75"/>
      <c r="E51" s="8"/>
    </row>
    <row r="52" spans="1:5" x14ac:dyDescent="0.25">
      <c r="B52" s="72" t="s">
        <v>21</v>
      </c>
      <c r="C52" s="72"/>
      <c r="D52" s="72"/>
      <c r="E52" s="9" t="s">
        <v>7</v>
      </c>
    </row>
    <row r="56" spans="1:5" x14ac:dyDescent="0.25">
      <c r="A56" s="18" t="s">
        <v>56</v>
      </c>
    </row>
    <row r="57" spans="1:5" x14ac:dyDescent="0.25">
      <c r="A57" s="2" t="s">
        <v>57</v>
      </c>
      <c r="B57" s="29">
        <v>-10095.08</v>
      </c>
    </row>
    <row r="58" spans="1:5" ht="15.75" x14ac:dyDescent="0.25">
      <c r="A58" s="30" t="s">
        <v>58</v>
      </c>
      <c r="B58" s="31">
        <v>53410.83</v>
      </c>
    </row>
    <row r="59" spans="1:5" x14ac:dyDescent="0.25">
      <c r="A59" s="2" t="s">
        <v>59</v>
      </c>
      <c r="B59" s="31">
        <v>52311.17</v>
      </c>
    </row>
    <row r="60" spans="1:5" x14ac:dyDescent="0.25">
      <c r="A60" s="32" t="s">
        <v>60</v>
      </c>
      <c r="B60" s="29">
        <f>B57+B59-('1 кв.'!E39+'2 кв.'!E39+E39)</f>
        <v>-2864.2250000000058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4" zoomScaleNormal="100" zoomScaleSheetLayoutView="100" workbookViewId="0">
      <selection activeCell="G44" sqref="G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1.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8" t="s">
        <v>65</v>
      </c>
      <c r="E4" s="68"/>
    </row>
    <row r="5" spans="1:5" x14ac:dyDescent="0.25">
      <c r="A5" s="35"/>
      <c r="B5" s="4"/>
      <c r="C5" s="4"/>
      <c r="D5" s="4"/>
      <c r="E5" s="4"/>
    </row>
    <row r="6" spans="1:5" x14ac:dyDescent="0.25">
      <c r="A6" s="62" t="s">
        <v>0</v>
      </c>
      <c r="B6" s="62"/>
      <c r="C6" s="62"/>
      <c r="D6" s="62"/>
      <c r="E6" s="62"/>
    </row>
    <row r="7" spans="1:5" x14ac:dyDescent="0.25">
      <c r="A7" s="66" t="s">
        <v>37</v>
      </c>
      <c r="B7" s="66"/>
      <c r="C7" s="66"/>
      <c r="D7" s="66"/>
      <c r="E7" s="66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1"/>
      <c r="B9" s="61"/>
      <c r="C9" s="61"/>
      <c r="D9" s="61"/>
      <c r="E9" s="61"/>
    </row>
    <row r="10" spans="1:5" x14ac:dyDescent="0.25">
      <c r="A10" s="62" t="s">
        <v>38</v>
      </c>
      <c r="B10" s="62"/>
      <c r="C10" s="62"/>
      <c r="D10" s="62"/>
      <c r="E10" s="62"/>
    </row>
    <row r="11" spans="1:5" ht="25.5" customHeight="1" x14ac:dyDescent="0.25">
      <c r="A11" s="69" t="s">
        <v>16</v>
      </c>
      <c r="B11" s="70"/>
      <c r="C11" s="70"/>
      <c r="D11" s="70"/>
      <c r="E11" s="70"/>
    </row>
    <row r="12" spans="1:5" x14ac:dyDescent="0.25">
      <c r="A12" s="61"/>
      <c r="B12" s="61"/>
      <c r="C12" s="61"/>
      <c r="D12" s="61"/>
      <c r="E12" s="61"/>
    </row>
    <row r="13" spans="1:5" ht="27.75" customHeight="1" x14ac:dyDescent="0.25">
      <c r="A13" s="62" t="s">
        <v>39</v>
      </c>
      <c r="B13" s="62"/>
      <c r="C13" s="62"/>
      <c r="D13" s="62"/>
      <c r="E13" s="62"/>
    </row>
    <row r="14" spans="1:5" x14ac:dyDescent="0.25">
      <c r="A14" s="67" t="s">
        <v>17</v>
      </c>
      <c r="B14" s="61"/>
      <c r="C14" s="61"/>
      <c r="D14" s="61"/>
      <c r="E14" s="61"/>
    </row>
    <row r="15" spans="1:5" x14ac:dyDescent="0.25">
      <c r="A15" s="61"/>
      <c r="B15" s="61"/>
      <c r="C15" s="61"/>
      <c r="D15" s="61"/>
      <c r="E15" s="61"/>
    </row>
    <row r="16" spans="1:5" x14ac:dyDescent="0.25">
      <c r="A16" s="62" t="s">
        <v>32</v>
      </c>
      <c r="B16" s="62"/>
      <c r="C16" s="62"/>
      <c r="D16" s="62"/>
      <c r="E16" s="62"/>
    </row>
    <row r="17" spans="1:7" x14ac:dyDescent="0.25">
      <c r="A17" s="67" t="s">
        <v>2</v>
      </c>
      <c r="B17" s="61"/>
      <c r="C17" s="61"/>
      <c r="D17" s="61"/>
      <c r="E17" s="61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62" t="s">
        <v>33</v>
      </c>
      <c r="B19" s="62"/>
      <c r="C19" s="62"/>
      <c r="D19" s="62"/>
      <c r="E19" s="62"/>
    </row>
    <row r="20" spans="1:7" x14ac:dyDescent="0.25">
      <c r="A20" s="67" t="s">
        <v>18</v>
      </c>
      <c r="B20" s="61"/>
      <c r="C20" s="61"/>
      <c r="D20" s="61"/>
      <c r="E20" s="61"/>
    </row>
    <row r="21" spans="1:7" x14ac:dyDescent="0.25">
      <c r="A21" s="61"/>
      <c r="B21" s="61"/>
      <c r="C21" s="61"/>
      <c r="D21" s="61"/>
      <c r="E21" s="61"/>
    </row>
    <row r="22" spans="1:7" ht="30" customHeight="1" x14ac:dyDescent="0.25">
      <c r="A22" s="62" t="s">
        <v>19</v>
      </c>
      <c r="B22" s="62"/>
      <c r="C22" s="62"/>
      <c r="D22" s="62"/>
      <c r="E22" s="62"/>
    </row>
    <row r="23" spans="1:7" x14ac:dyDescent="0.25">
      <c r="A23" s="61"/>
      <c r="B23" s="61"/>
      <c r="C23" s="61"/>
      <c r="D23" s="61"/>
      <c r="E23" s="61"/>
    </row>
    <row r="24" spans="1:7" ht="64.5" customHeight="1" x14ac:dyDescent="0.25">
      <c r="A24" s="62" t="s">
        <v>40</v>
      </c>
      <c r="B24" s="62"/>
      <c r="C24" s="62"/>
      <c r="D24" s="62"/>
      <c r="E24" s="62"/>
    </row>
    <row r="25" spans="1:7" ht="30.75" customHeight="1" x14ac:dyDescent="0.25">
      <c r="A25" s="71" t="s">
        <v>41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1757.91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2671.1099999999997</v>
      </c>
    </row>
    <row r="30" spans="1:7" ht="38.25" x14ac:dyDescent="0.25">
      <c r="A30" s="10" t="s">
        <v>42</v>
      </c>
      <c r="B30" s="12" t="s">
        <v>54</v>
      </c>
      <c r="C30" s="3" t="s">
        <v>5</v>
      </c>
      <c r="D30" s="3">
        <v>2.0499999999999998</v>
      </c>
      <c r="E30" s="11">
        <f>D30*F26*G26</f>
        <v>2340.0749999999998</v>
      </c>
    </row>
    <row r="31" spans="1:7" ht="38.25" x14ac:dyDescent="0.25">
      <c r="A31" s="10" t="s">
        <v>43</v>
      </c>
      <c r="B31" s="12" t="s">
        <v>54</v>
      </c>
      <c r="C31" s="3" t="s">
        <v>5</v>
      </c>
      <c r="D31" s="3">
        <v>1.55</v>
      </c>
      <c r="E31" s="11">
        <f>D31*F26*G26</f>
        <v>1769.3249999999998</v>
      </c>
    </row>
    <row r="32" spans="1:7" ht="60" x14ac:dyDescent="0.25">
      <c r="A32" s="10" t="s">
        <v>28</v>
      </c>
      <c r="B32" s="12" t="s">
        <v>54</v>
      </c>
      <c r="C32" s="3" t="s">
        <v>5</v>
      </c>
      <c r="D32" s="3">
        <v>0.55000000000000004</v>
      </c>
      <c r="E32" s="11">
        <f>D32*F26*G26</f>
        <v>627.82500000000005</v>
      </c>
    </row>
    <row r="33" spans="1:5" ht="38.25" x14ac:dyDescent="0.25">
      <c r="A33" s="10" t="s">
        <v>27</v>
      </c>
      <c r="B33" s="12" t="s">
        <v>54</v>
      </c>
      <c r="C33" s="3" t="s">
        <v>5</v>
      </c>
      <c r="D33" s="3">
        <v>0.04</v>
      </c>
      <c r="E33" s="11">
        <f>D33*F26*G26</f>
        <v>45.660000000000004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1200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3150.5399999999995</v>
      </c>
    </row>
    <row r="36" spans="1:5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5" ht="15.75" thickBot="1" x14ac:dyDescent="0.3">
      <c r="A37" s="23" t="s">
        <v>46</v>
      </c>
      <c r="B37" s="24" t="s">
        <v>66</v>
      </c>
      <c r="C37" s="25" t="s">
        <v>48</v>
      </c>
      <c r="D37" s="25"/>
      <c r="E37" s="26">
        <v>120.5</v>
      </c>
    </row>
    <row r="38" spans="1:5" x14ac:dyDescent="0.25">
      <c r="A38" s="57" t="s">
        <v>85</v>
      </c>
      <c r="B38" s="58" t="s">
        <v>87</v>
      </c>
      <c r="C38" s="59" t="s">
        <v>86</v>
      </c>
      <c r="D38" s="59">
        <v>1.67</v>
      </c>
      <c r="E38" s="60">
        <f>D38*126.7</f>
        <v>211.589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36</v>
      </c>
      <c r="B40" s="15"/>
      <c r="C40" s="16"/>
      <c r="D40" s="16"/>
      <c r="E40" s="17">
        <f>SUM(E28:E39)</f>
        <v>16976.583999999999</v>
      </c>
    </row>
    <row r="42" spans="1:5" ht="29.25" customHeight="1" x14ac:dyDescent="0.25">
      <c r="A42" s="62" t="s">
        <v>88</v>
      </c>
      <c r="B42" s="62"/>
      <c r="C42" s="62"/>
      <c r="D42" s="62"/>
      <c r="E42" s="62"/>
    </row>
    <row r="43" spans="1:5" ht="29.25" customHeight="1" x14ac:dyDescent="0.25">
      <c r="A43" s="62" t="s">
        <v>23</v>
      </c>
      <c r="B43" s="62"/>
      <c r="C43" s="62"/>
      <c r="D43" s="62"/>
      <c r="E43" s="62"/>
    </row>
    <row r="44" spans="1:5" x14ac:dyDescent="0.25">
      <c r="A44" s="62" t="s">
        <v>22</v>
      </c>
      <c r="B44" s="62"/>
      <c r="C44" s="62"/>
      <c r="D44" s="62"/>
      <c r="E44" s="62"/>
    </row>
    <row r="45" spans="1:5" ht="31.5" customHeight="1" x14ac:dyDescent="0.25">
      <c r="A45" s="62" t="s">
        <v>49</v>
      </c>
      <c r="B45" s="62"/>
      <c r="C45" s="62"/>
      <c r="D45" s="62"/>
      <c r="E45" s="62"/>
    </row>
    <row r="46" spans="1:5" x14ac:dyDescent="0.25">
      <c r="A46" s="62" t="s">
        <v>20</v>
      </c>
      <c r="B46" s="62"/>
      <c r="C46" s="62"/>
      <c r="D46" s="62"/>
      <c r="E46" s="62"/>
    </row>
    <row r="47" spans="1:5" x14ac:dyDescent="0.25">
      <c r="A47" s="73" t="s">
        <v>6</v>
      </c>
      <c r="B47" s="73"/>
      <c r="C47" s="73"/>
      <c r="D47" s="73"/>
      <c r="E47" s="73"/>
    </row>
    <row r="48" spans="1:5" x14ac:dyDescent="0.25">
      <c r="A48" s="62" t="s">
        <v>20</v>
      </c>
      <c r="B48" s="62"/>
      <c r="C48" s="62"/>
      <c r="D48" s="62"/>
      <c r="E48" s="62"/>
    </row>
    <row r="49" spans="1:5" x14ac:dyDescent="0.25">
      <c r="A49" s="74" t="s">
        <v>44</v>
      </c>
      <c r="B49" s="74"/>
      <c r="C49" s="74"/>
      <c r="D49" s="74"/>
      <c r="E49" s="8"/>
    </row>
    <row r="50" spans="1:5" x14ac:dyDescent="0.25">
      <c r="B50" s="72" t="s">
        <v>21</v>
      </c>
      <c r="C50" s="72"/>
      <c r="D50" s="72"/>
      <c r="E50" s="9" t="s">
        <v>7</v>
      </c>
    </row>
    <row r="51" spans="1:5" x14ac:dyDescent="0.25">
      <c r="A51" s="36"/>
      <c r="B51" s="36"/>
      <c r="C51" s="36"/>
      <c r="D51" s="36"/>
      <c r="E51" s="36"/>
    </row>
    <row r="52" spans="1:5" x14ac:dyDescent="0.25">
      <c r="A52" s="75" t="s">
        <v>45</v>
      </c>
      <c r="B52" s="75"/>
      <c r="C52" s="75"/>
      <c r="D52" s="75"/>
      <c r="E52" s="8"/>
    </row>
    <row r="53" spans="1:5" x14ac:dyDescent="0.25">
      <c r="B53" s="72" t="s">
        <v>21</v>
      </c>
      <c r="C53" s="72"/>
      <c r="D53" s="72"/>
      <c r="E53" s="9" t="s">
        <v>7</v>
      </c>
    </row>
    <row r="57" spans="1:5" x14ac:dyDescent="0.25">
      <c r="A57" s="18" t="s">
        <v>56</v>
      </c>
    </row>
    <row r="58" spans="1:5" x14ac:dyDescent="0.25">
      <c r="A58" s="2" t="s">
        <v>57</v>
      </c>
      <c r="B58" s="29">
        <v>-10095.08</v>
      </c>
    </row>
    <row r="59" spans="1:5" ht="15.75" x14ac:dyDescent="0.25">
      <c r="A59" s="30" t="s">
        <v>58</v>
      </c>
      <c r="B59" s="31">
        <v>72348.36</v>
      </c>
    </row>
    <row r="60" spans="1:5" x14ac:dyDescent="0.25">
      <c r="A60" s="2" t="s">
        <v>59</v>
      </c>
      <c r="B60" s="31">
        <v>71248.7</v>
      </c>
    </row>
    <row r="61" spans="1:5" x14ac:dyDescent="0.25">
      <c r="A61" s="32" t="s">
        <v>60</v>
      </c>
      <c r="B61" s="29">
        <f>B58+B60-('1 кв.'!E39+'2 кв.'!E39+'3 кв.'!E39+'4 кв.'!E40)</f>
        <v>-903.27900000000955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7" t="s">
        <v>67</v>
      </c>
      <c r="B1" s="77"/>
      <c r="C1" s="77"/>
      <c r="D1" s="37"/>
    </row>
    <row r="2" spans="1:5" ht="15.75" customHeight="1" x14ac:dyDescent="0.25">
      <c r="A2" s="78" t="s">
        <v>68</v>
      </c>
      <c r="B2" s="78"/>
      <c r="C2" s="78"/>
      <c r="D2" s="30"/>
    </row>
    <row r="3" spans="1:5" ht="15.75" x14ac:dyDescent="0.25">
      <c r="A3" s="78" t="s">
        <v>69</v>
      </c>
      <c r="B3" s="78"/>
      <c r="C3" s="78"/>
      <c r="D3" s="30"/>
    </row>
    <row r="4" spans="1:5" ht="15.75" x14ac:dyDescent="0.25">
      <c r="A4" s="77" t="s">
        <v>84</v>
      </c>
      <c r="B4" s="77"/>
      <c r="C4" s="77"/>
      <c r="D4" s="37"/>
    </row>
    <row r="5" spans="1:5" ht="15.75" x14ac:dyDescent="0.25">
      <c r="A5" s="79"/>
      <c r="B5" s="79"/>
      <c r="C5" s="79"/>
      <c r="D5" s="1"/>
    </row>
    <row r="6" spans="1:5" ht="15" customHeight="1" x14ac:dyDescent="0.25">
      <c r="A6" s="30"/>
      <c r="B6" s="2" t="s">
        <v>57</v>
      </c>
      <c r="C6" s="29">
        <f>'4 кв.'!B58</f>
        <v>-10095.08</v>
      </c>
      <c r="D6" s="38"/>
    </row>
    <row r="7" spans="1:5" ht="15.75" x14ac:dyDescent="0.25">
      <c r="A7" s="39" t="s">
        <v>70</v>
      </c>
      <c r="B7" s="30" t="s">
        <v>58</v>
      </c>
      <c r="C7" s="31">
        <f>'4 кв.'!B59</f>
        <v>72348.36</v>
      </c>
      <c r="D7" s="40"/>
    </row>
    <row r="8" spans="1:5" ht="15" customHeight="1" x14ac:dyDescent="0.25">
      <c r="A8" s="13"/>
      <c r="B8" s="2" t="s">
        <v>59</v>
      </c>
      <c r="C8" s="31">
        <f>'4 кв.'!B60</f>
        <v>71248.7</v>
      </c>
      <c r="D8" s="40"/>
    </row>
    <row r="9" spans="1:5" ht="15.75" x14ac:dyDescent="0.25">
      <c r="A9" s="13"/>
      <c r="B9" s="30" t="s">
        <v>71</v>
      </c>
      <c r="C9" s="41">
        <f>SUM(C8:C8)</f>
        <v>71248.7</v>
      </c>
      <c r="D9" s="38"/>
    </row>
    <row r="10" spans="1:5" ht="15" customHeight="1" x14ac:dyDescent="0.25">
      <c r="A10" s="1"/>
      <c r="B10" s="76"/>
      <c r="C10" s="76"/>
      <c r="D10" s="40"/>
    </row>
    <row r="11" spans="1:5" ht="15" customHeight="1" x14ac:dyDescent="0.25">
      <c r="A11" s="42" t="s">
        <v>72</v>
      </c>
      <c r="B11" s="43" t="s">
        <v>46</v>
      </c>
      <c r="C11" s="31">
        <f>'1 кв.'!E37+'2 кв.'!E37+'3 кв.'!E37+'4 кв.'!E37</f>
        <v>511.09000000000003</v>
      </c>
      <c r="D11" s="40"/>
    </row>
    <row r="12" spans="1:5" ht="15.75" x14ac:dyDescent="0.25">
      <c r="A12" s="1"/>
      <c r="B12" s="43" t="s">
        <v>73</v>
      </c>
      <c r="C12" s="31">
        <f>C27*126.7</f>
        <v>211.589</v>
      </c>
      <c r="D12" s="40"/>
      <c r="E12" s="44"/>
    </row>
    <row r="13" spans="1:5" ht="15" customHeight="1" x14ac:dyDescent="0.25">
      <c r="B13" s="45" t="s">
        <v>4</v>
      </c>
      <c r="C13" s="31">
        <f>'1 кв.'!E28+'2 кв.'!E28+'3 кв.'!E28+'4 кв.'!E28</f>
        <v>7488.24</v>
      </c>
      <c r="D13" s="40"/>
    </row>
    <row r="14" spans="1:5" ht="15" customHeight="1" x14ac:dyDescent="0.25">
      <c r="A14" s="42"/>
      <c r="B14" s="45" t="s">
        <v>25</v>
      </c>
      <c r="C14" s="31">
        <f>'1 кв.'!E29+'2 кв.'!E29+'3 кв.'!E29+'4 кв.'!E29</f>
        <v>10478.969999999999</v>
      </c>
      <c r="D14" s="40"/>
    </row>
    <row r="15" spans="1:5" ht="15" customHeight="1" x14ac:dyDescent="0.25">
      <c r="A15" s="42"/>
      <c r="B15" s="45" t="s">
        <v>42</v>
      </c>
      <c r="C15" s="31">
        <f>'1 кв.'!E30+'2 кв.'!E30+'3 кв.'!E30+'4 кв.'!E30</f>
        <v>9314.64</v>
      </c>
      <c r="D15" s="40"/>
    </row>
    <row r="16" spans="1:5" ht="16.5" customHeight="1" x14ac:dyDescent="0.25">
      <c r="A16" s="42"/>
      <c r="B16" s="45" t="s">
        <v>74</v>
      </c>
      <c r="C16" s="31">
        <f>'1 кв.'!E31+'2 кв.'!E31+'3 кв.'!E31+'4 кв.'!E31</f>
        <v>7020.2249999999995</v>
      </c>
      <c r="D16" s="40"/>
    </row>
    <row r="17" spans="1:5" ht="15" customHeight="1" x14ac:dyDescent="0.25">
      <c r="A17" s="42"/>
      <c r="B17" s="45" t="s">
        <v>75</v>
      </c>
      <c r="C17" s="31">
        <f>'1 кв.'!E32+'2 кв.'!E32+'3 кв.'!E32+'4 кв.'!E32</f>
        <v>2465.6400000000003</v>
      </c>
      <c r="D17" s="40"/>
    </row>
    <row r="18" spans="1:5" ht="15.75" x14ac:dyDescent="0.25">
      <c r="A18" s="42"/>
      <c r="B18" s="45" t="s">
        <v>76</v>
      </c>
      <c r="C18" s="31">
        <f>'1 кв.'!E33+'2 кв.'!E33+'3 кв.'!E33+'4 кв.'!E33</f>
        <v>182.64000000000001</v>
      </c>
      <c r="D18" s="40"/>
    </row>
    <row r="19" spans="1:5" ht="15.75" x14ac:dyDescent="0.25">
      <c r="A19" s="42"/>
      <c r="B19" s="45" t="s">
        <v>77</v>
      </c>
      <c r="C19" s="31">
        <f>'1 кв.'!E34+'2 кв.'!E34+'3 кв.'!E34+'4 кв.'!E34</f>
        <v>1200</v>
      </c>
      <c r="D19" s="40"/>
    </row>
    <row r="20" spans="1:5" ht="15" customHeight="1" x14ac:dyDescent="0.25">
      <c r="A20" s="42"/>
      <c r="B20" s="45" t="s">
        <v>29</v>
      </c>
      <c r="C20" s="31">
        <f>'1 кв.'!E35+'2 кв.'!E35+'3 кв.'!E35+'4 кв.'!E35</f>
        <v>10855.664999999997</v>
      </c>
      <c r="D20" s="40"/>
    </row>
    <row r="21" spans="1:5" ht="15" customHeight="1" x14ac:dyDescent="0.25">
      <c r="A21" s="42"/>
      <c r="B21" s="45" t="s">
        <v>51</v>
      </c>
      <c r="C21" s="31">
        <f>'1 кв.'!E36+'2 кв.'!E36+'3 кв.'!E36+'4 кв.'!E36</f>
        <v>12328.2</v>
      </c>
      <c r="D21" s="40"/>
    </row>
    <row r="22" spans="1:5" ht="15.75" x14ac:dyDescent="0.25">
      <c r="A22" s="1"/>
      <c r="B22" s="39" t="s">
        <v>78</v>
      </c>
      <c r="C22" s="29">
        <f>SUM(C11:C21)</f>
        <v>62056.89899999999</v>
      </c>
      <c r="D22" s="40"/>
      <c r="E22" s="44"/>
    </row>
    <row r="23" spans="1:5" ht="15" customHeight="1" x14ac:dyDescent="0.25">
      <c r="A23" s="1"/>
      <c r="B23" s="46" t="s">
        <v>79</v>
      </c>
      <c r="C23" s="29">
        <f>C6+C9-C22</f>
        <v>-903.27899999999499</v>
      </c>
      <c r="D23" s="40"/>
    </row>
    <row r="24" spans="1:5" s="49" customFormat="1" ht="30" x14ac:dyDescent="0.25">
      <c r="A24" s="12"/>
      <c r="B24" s="47" t="s">
        <v>80</v>
      </c>
      <c r="C24" s="3" t="s">
        <v>81</v>
      </c>
      <c r="D24" s="48"/>
    </row>
    <row r="25" spans="1:5" s="49" customFormat="1" ht="15.75" x14ac:dyDescent="0.25">
      <c r="A25" s="12" t="s">
        <v>87</v>
      </c>
      <c r="B25" s="50" t="s">
        <v>85</v>
      </c>
      <c r="C25" s="50">
        <v>1.67</v>
      </c>
      <c r="D25" s="48"/>
    </row>
    <row r="26" spans="1:5" ht="15" customHeight="1" x14ac:dyDescent="0.25">
      <c r="A26" s="3"/>
      <c r="B26" s="51"/>
      <c r="C26" s="50"/>
      <c r="D26" s="40"/>
    </row>
    <row r="27" spans="1:5" s="56" customFormat="1" ht="15" customHeight="1" x14ac:dyDescent="0.25">
      <c r="A27" s="52"/>
      <c r="B27" s="53" t="s">
        <v>82</v>
      </c>
      <c r="C27" s="54">
        <f>SUM(C25:C26)</f>
        <v>1.67</v>
      </c>
      <c r="D27" s="55"/>
    </row>
    <row r="28" spans="1:5" ht="15.75" x14ac:dyDescent="0.25">
      <c r="A28" s="1"/>
      <c r="B28" s="39"/>
      <c r="C28" s="39"/>
      <c r="D28" s="40"/>
    </row>
    <row r="29" spans="1:5" ht="15.75" x14ac:dyDescent="0.25">
      <c r="A29" s="39" t="s">
        <v>83</v>
      </c>
      <c r="C29" s="39"/>
      <c r="D29" s="40"/>
    </row>
    <row r="30" spans="1:5" ht="15.75" x14ac:dyDescent="0.25">
      <c r="A30" s="1"/>
      <c r="B30" s="39"/>
      <c r="C30" s="39"/>
      <c r="D30" s="40"/>
    </row>
    <row r="31" spans="1:5" ht="15.75" x14ac:dyDescent="0.25">
      <c r="A31" s="1"/>
      <c r="B31" s="39"/>
      <c r="C31" s="39"/>
      <c r="D31" s="40"/>
    </row>
    <row r="32" spans="1:5" ht="15.75" x14ac:dyDescent="0.25">
      <c r="A32" s="1"/>
      <c r="B32" s="39"/>
      <c r="C32" s="39"/>
      <c r="D32" s="40"/>
    </row>
    <row r="33" spans="1:4" ht="15.75" x14ac:dyDescent="0.25">
      <c r="A33" s="1"/>
      <c r="B33" s="39"/>
      <c r="C33" s="39"/>
      <c r="D33" s="40"/>
    </row>
    <row r="34" spans="1:4" ht="15.75" x14ac:dyDescent="0.25">
      <c r="A34" s="1"/>
      <c r="B34" s="39"/>
      <c r="C34" s="39"/>
      <c r="D34" s="40"/>
    </row>
    <row r="35" spans="1:4" ht="15.75" x14ac:dyDescent="0.25">
      <c r="A35" s="1"/>
      <c r="B35" s="39"/>
      <c r="C35" s="39"/>
      <c r="D35" s="40"/>
    </row>
    <row r="36" spans="1:4" ht="15.75" x14ac:dyDescent="0.25">
      <c r="A36" s="1"/>
      <c r="B36" s="39"/>
      <c r="C36" s="39"/>
      <c r="D36" s="40"/>
    </row>
    <row r="37" spans="1:4" ht="15.75" x14ac:dyDescent="0.25">
      <c r="A37" s="1"/>
      <c r="B37" s="39"/>
      <c r="C37" s="39"/>
      <c r="D37" s="40"/>
    </row>
    <row r="38" spans="1:4" ht="15.75" x14ac:dyDescent="0.25">
      <c r="A38" s="1"/>
      <c r="B38" s="39"/>
      <c r="C38" s="39"/>
      <c r="D38" s="40"/>
    </row>
    <row r="39" spans="1:4" ht="15.75" x14ac:dyDescent="0.25">
      <c r="A39" s="1"/>
      <c r="B39" s="39"/>
      <c r="C39" s="39"/>
      <c r="D39" s="40"/>
    </row>
    <row r="40" spans="1:4" ht="15.75" x14ac:dyDescent="0.25">
      <c r="A40" s="1"/>
      <c r="B40" s="39"/>
      <c r="C40" s="39"/>
      <c r="D40" s="40"/>
    </row>
    <row r="41" spans="1:4" ht="15.75" x14ac:dyDescent="0.25">
      <c r="A41" s="1"/>
      <c r="B41" s="39"/>
      <c r="C41" s="39"/>
      <c r="D41" s="4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2017-01-31T08:43:27Z</dcterms:modified>
</cp:coreProperties>
</file>