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кв.'!$A$93</definedName>
    <definedName name="_edn2" localSheetId="0">'1 кв.'!$A$95</definedName>
    <definedName name="_edn3" localSheetId="0">'1 кв.'!$A$96</definedName>
    <definedName name="_edn4" localSheetId="0">'1 кв.'!$A$97</definedName>
    <definedName name="_ednref1" localSheetId="0">'1 кв.'!#REF!</definedName>
    <definedName name="_ednref2" localSheetId="0">'1 кв.'!$A$66</definedName>
    <definedName name="_ednref3" localSheetId="0">'1 кв.'!$D$65</definedName>
    <definedName name="_ednref4" localSheetId="0">'1 кв.'!$D$66</definedName>
    <definedName name="_xlnm.Print_Area" localSheetId="0">'1 кв.'!$A$1:$E$64</definedName>
    <definedName name="_xlnm.Print_Area" localSheetId="1">'2 кв.'!$A$1:$E$76</definedName>
  </definedNames>
  <calcPr calcId="145621"/>
</workbook>
</file>

<file path=xl/calcChain.xml><?xml version="1.0" encoding="utf-8"?>
<calcChain xmlns="http://schemas.openxmlformats.org/spreadsheetml/2006/main">
  <c r="E58" i="2" l="1"/>
  <c r="E28" i="2" l="1"/>
  <c r="E35" i="2"/>
  <c r="E50" i="2" l="1"/>
  <c r="E49" i="2"/>
  <c r="E48" i="2"/>
  <c r="E47" i="2"/>
  <c r="E46" i="2"/>
  <c r="E45" i="2"/>
  <c r="E44" i="2"/>
  <c r="E43" i="2"/>
  <c r="E42" i="2"/>
  <c r="E52" i="2" l="1"/>
  <c r="E53" i="2"/>
  <c r="E54" i="2"/>
  <c r="E55" i="2"/>
  <c r="E51" i="2"/>
  <c r="E40" i="2"/>
  <c r="E39" i="2"/>
  <c r="E36" i="2"/>
  <c r="E34" i="2"/>
  <c r="E33" i="2"/>
  <c r="E32" i="2"/>
  <c r="E31" i="2"/>
  <c r="E30" i="2"/>
  <c r="E29" i="2"/>
  <c r="B76" i="2" l="1"/>
  <c r="E50" i="1"/>
  <c r="E49" i="1"/>
  <c r="E48" i="1"/>
  <c r="E47" i="1"/>
  <c r="E46" i="1"/>
  <c r="E45" i="1"/>
  <c r="E44" i="1"/>
  <c r="E43" i="1"/>
  <c r="E42" i="1"/>
  <c r="E40" i="1" l="1"/>
  <c r="E39" i="1"/>
  <c r="E35" i="1"/>
  <c r="E34" i="1"/>
  <c r="E33" i="1"/>
  <c r="E32" i="1" l="1"/>
  <c r="E31" i="1"/>
  <c r="E30" i="1"/>
  <c r="E29" i="1"/>
  <c r="E36" i="1" l="1"/>
  <c r="E28" i="1"/>
  <c r="E52" i="1" l="1"/>
</calcChain>
</file>

<file path=xl/sharedStrings.xml><?xml version="1.0" encoding="utf-8"?>
<sst xmlns="http://schemas.openxmlformats.org/spreadsheetml/2006/main" count="233" uniqueCount="95">
  <si>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</si>
  <si>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</si>
  <si>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</si>
  <si>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</si>
  <si>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</si>
  <si>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</si>
  <si>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</si>
  <si>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</si>
  <si>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</si>
  <si>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</si>
  <si>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</si>
  <si>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</si>
  <si>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</si>
  <si>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</si>
  <si>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</si>
  <si>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</si>
  <si>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</si>
  <si>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</si>
  <si>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</si>
  <si>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</si>
  <si>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</si>
  <si>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</si>
  <si>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</si>
  <si>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</si>
  <si>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</si>
  <si>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</si>
  <si>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</si>
  <si>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</si>
  <si>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</si>
  <si>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</si>
  <si>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</si>
  <si>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</si>
  <si>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</si>
  <si>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</si>
  <si>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</si>
  <si>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ГВС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</si>
  <si>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</si>
  <si>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</si>
  <si>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</si>
  <si>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</si>
  <si>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</si>
  <si>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</si>
  <si>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</si>
  <si>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</si>
  <si>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</si>
  <si>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</si>
  <si>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Лизы Чайкиной, д. 1а/4</t>
  </si>
  <si>
    <t xml:space="preserve">именуемый в дальнейшем "Заказчик", в лице  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</si>
  <si>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    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№57 от 20.11.2015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</si>
  <si>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№63  от   01.12.2015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</si>
  <si>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№1а/4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Лизы Чайкиной</t>
    </r>
  </si>
  <si>
    <t>Замена ламп 1под. 1,2 эт., 2под.1эт</t>
  </si>
  <si>
    <t>Осмотр протечки в кв.80 и на лестничной площадке</t>
  </si>
  <si>
    <t>Частичный ремонт кафельных полов в подъезде (кв.80)</t>
  </si>
  <si>
    <t>Осмотр чердачного помещения  на протекание кровли</t>
  </si>
  <si>
    <t>Демонтаж циркуляционного насоса и замена на более мощный</t>
  </si>
  <si>
    <t>Промывка бойлера, пропуск воздуха, регулировка</t>
  </si>
  <si>
    <t>Переустановка радиатора отопления (кв.80)</t>
  </si>
  <si>
    <t>Осмотр, перекрытие стояков ХВС и ГВС в подвале (кв.61)</t>
  </si>
  <si>
    <t>январь</t>
  </si>
  <si>
    <t>февраль</t>
  </si>
  <si>
    <t>ч/час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</si>
  <si>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</si>
  <si>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</si>
  <si>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</si>
  <si>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</si>
  <si>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 xml:space="preserve">Собственники МКД, в лице председателя совета дома </t>
    </r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</si>
  <si>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шестьдесят восемь тысяч семьсот десять ( прописью) рублей 64 копейки.</t>
    </r>
  </si>
  <si>
    <t>Настоящий Акт составлен в 2-х экземплярах, имеющий одинаковую юридическую силу, по одному для каждой Стороны.</t>
  </si>
  <si>
    <t xml:space="preserve">Замена личинок на замках входа на чердак </t>
  </si>
  <si>
    <t>"30" 06  2016 г.</t>
  </si>
  <si>
    <t xml:space="preserve">Устройство крана для полива на улице </t>
  </si>
  <si>
    <t>Перекрытие и запуск стояка ГВС (кв.24)</t>
  </si>
  <si>
    <t>Осмотр крыши на протечки, навешивание рам слухового окна (кв.15)</t>
  </si>
  <si>
    <t>Слив воды с полотенцесушителя (кв.13)</t>
  </si>
  <si>
    <t>Устанение течи на п/сушителе (кв.73)</t>
  </si>
  <si>
    <t>апрель</t>
  </si>
  <si>
    <t>май</t>
  </si>
  <si>
    <t>июнь</t>
  </si>
  <si>
    <t xml:space="preserve">определена приложением № 9 к договору </t>
  </si>
  <si>
    <r>
      <t xml:space="preserve">являющегося собственником квартиры </t>
    </r>
    <r>
      <rPr>
        <u/>
        <sz val="10"/>
        <color theme="1"/>
        <rFont val="Times New Roman"/>
        <family val="1"/>
        <charset val="204"/>
      </rPr>
      <t xml:space="preserve">№     , </t>
    </r>
    <r>
      <rPr>
        <sz val="10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0"/>
        <color theme="1"/>
        <rFont val="Times New Roman"/>
        <family val="1"/>
        <charset val="204"/>
      </rPr>
      <t>протокола общего собрания собственников №57 от 20.11.2015 г.</t>
    </r>
  </si>
  <si>
    <r>
      <t xml:space="preserve">с одной стороны, и </t>
    </r>
    <r>
      <rPr>
        <b/>
        <u/>
        <sz val="10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</si>
  <si>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0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</si>
  <si>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действующий на основании </t>
    </r>
    <r>
      <rPr>
        <u/>
        <sz val="10"/>
        <color theme="1"/>
        <rFont val="Times New Roman"/>
        <family val="1"/>
        <charset val="204"/>
      </rPr>
      <t xml:space="preserve">устава </t>
    </r>
    <r>
      <rPr>
        <sz val="10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</si>
  <si>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0"/>
        <color theme="1"/>
        <rFont val="Times New Roman"/>
        <family val="1"/>
        <charset val="204"/>
      </rPr>
      <t>№63  от   01.12.2015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</si>
  <si>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0"/>
        <color theme="1"/>
        <rFont val="Times New Roman"/>
        <family val="1"/>
        <charset val="204"/>
      </rPr>
      <t xml:space="preserve"> №1а/4</t>
    </r>
    <r>
      <rPr>
        <sz val="10"/>
        <color theme="1"/>
        <rFont val="Times New Roman"/>
        <family val="1"/>
        <charset val="204"/>
      </rPr>
      <t>, расположенном по адресу:</t>
    </r>
    <r>
      <rPr>
        <u/>
        <sz val="10"/>
        <color theme="1"/>
        <rFont val="Times New Roman"/>
        <family val="1"/>
        <charset val="204"/>
      </rPr>
      <t xml:space="preserve"> г. Россошь, ул. Лизы Чайкиной</t>
    </r>
  </si>
  <si>
    <r>
      <t xml:space="preserve">Исполнитель - </t>
    </r>
    <r>
      <rPr>
        <b/>
        <sz val="10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</si>
  <si>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"/>
        <color theme="1"/>
        <rFont val="Times New Roman"/>
        <family val="1"/>
        <charset val="204"/>
      </rPr>
      <t xml:space="preserve">Собственники МКД, в лице председателя совета дома </t>
    </r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</si>
  <si>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</si>
  <si>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</si>
  <si>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</si>
  <si>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</si>
  <si>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</si>
  <si>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Спортивная площадка</t>
  </si>
  <si>
    <r>
      <t xml:space="preserve">           2. Всего за период с</t>
    </r>
    <r>
      <rPr>
        <u/>
        <sz val="10"/>
        <color theme="1"/>
        <rFont val="Times New Roman"/>
        <family val="1"/>
        <charset val="204"/>
      </rPr>
      <t xml:space="preserve"> "01" 01 2016 г</t>
    </r>
    <r>
      <rPr>
        <sz val="10"/>
        <color theme="1"/>
        <rFont val="Times New Roman"/>
        <family val="1"/>
        <charset val="204"/>
      </rPr>
      <t>. по "</t>
    </r>
    <r>
      <rPr>
        <u/>
        <sz val="10"/>
        <color theme="1"/>
        <rFont val="Times New Roman"/>
        <family val="1"/>
        <charset val="204"/>
      </rPr>
      <t>30" 06 2016 г.</t>
    </r>
    <r>
      <rPr>
        <sz val="10"/>
        <color theme="1"/>
        <rFont val="Times New Roman"/>
        <family val="1"/>
        <charset val="204"/>
      </rPr>
      <t xml:space="preserve"> выполнено работ (оказано услуг) на общую сумму двести восемьдесят пять тысяч девятьсот девятнадцать  (прописью) рублей 64 копейки.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</si>
</sst>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4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3" fontId="2" fillId="0" borderId="5" xfId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3" fontId="2" fillId="0" borderId="8" xfId="1" applyFont="1" applyBorder="1" applyAlignment="1">
      <alignment horizontal="center" vertical="center" wrapText="1"/>
    </xf>
    <xf numFmtId="0" fontId="15" fillId="0" borderId="6" xfId="0" applyFont="1" applyBorder="1" applyAlignment="1">
      <alignment wrapText="1"/>
    </xf>
    <xf numFmtId="0" fontId="1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43" fontId="11" fillId="0" borderId="1" xfId="1" applyFont="1" applyBorder="1" applyAlignment="1">
      <alignment horizontal="center" vertical="center" wrapText="1"/>
    </xf>
    <xf numFmtId="0" fontId="11" fillId="0" borderId="0" xfId="0" applyFont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164" fontId="11" fillId="0" borderId="0" xfId="1" applyNumberFormat="1" applyFont="1"/>
    <xf numFmtId="0" fontId="2" fillId="0" borderId="0" xfId="0" applyFont="1" applyAlignment="1"/>
    <xf numFmtId="164" fontId="2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11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BreakPreview" topLeftCell="A41" zoomScaleNormal="100" zoomScaleSheetLayoutView="100" workbookViewId="0">
      <selection activeCell="A42" sqref="A42:XFD50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7.85546875" style="2" customWidth="1"/>
    <col min="5" max="5" width="14.140625" style="2" customWidth="1"/>
    <col min="6" max="16384" width="9.140625" style="2"/>
  </cols>
  <sheetData>
    <row r="1" spans="1:5" ht="15.75" x14ac:dyDescent="0.25">
      <c r="A1" s="63" t="s">
        <v>12</v>
      </c>
      <c r="B1" s="63"/>
      <c r="C1" s="63"/>
      <c r="D1" s="63"/>
      <c r="E1" s="63"/>
    </row>
    <row r="2" spans="1:5" ht="32.25" customHeight="1" x14ac:dyDescent="0.25">
      <c r="A2" s="61" t="s">
        <v>13</v>
      </c>
      <c r="B2" s="62"/>
      <c r="C2" s="62"/>
      <c r="D2" s="62"/>
      <c r="E2" s="62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66" t="s">
        <v>15</v>
      </c>
      <c r="E4" s="66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60" t="s">
        <v>0</v>
      </c>
      <c r="B6" s="60"/>
      <c r="C6" s="60"/>
      <c r="D6" s="60"/>
      <c r="E6" s="60"/>
    </row>
    <row r="7" spans="1:5" x14ac:dyDescent="0.25">
      <c r="A7" s="64" t="s">
        <v>46</v>
      </c>
      <c r="B7" s="64"/>
      <c r="C7" s="64"/>
      <c r="D7" s="64"/>
      <c r="E7" s="64"/>
    </row>
    <row r="8" spans="1:5" x14ac:dyDescent="0.25">
      <c r="A8" s="65" t="s">
        <v>1</v>
      </c>
      <c r="B8" s="65"/>
      <c r="C8" s="65"/>
      <c r="D8" s="65"/>
      <c r="E8" s="65"/>
    </row>
    <row r="9" spans="1:5" ht="7.5" customHeight="1" x14ac:dyDescent="0.25">
      <c r="A9" s="59"/>
      <c r="B9" s="59"/>
      <c r="C9" s="59"/>
      <c r="D9" s="59"/>
      <c r="E9" s="59"/>
    </row>
    <row r="10" spans="1:5" x14ac:dyDescent="0.25">
      <c r="A10" s="60" t="s">
        <v>47</v>
      </c>
      <c r="B10" s="60"/>
      <c r="C10" s="60"/>
      <c r="D10" s="60"/>
      <c r="E10" s="60"/>
    </row>
    <row r="11" spans="1:5" ht="22.5" customHeight="1" x14ac:dyDescent="0.25">
      <c r="A11" s="67" t="s">
        <v>16</v>
      </c>
      <c r="B11" s="68"/>
      <c r="C11" s="68"/>
      <c r="D11" s="68"/>
      <c r="E11" s="68"/>
    </row>
    <row r="12" spans="1:5" ht="9" customHeight="1" x14ac:dyDescent="0.25">
      <c r="A12" s="59"/>
      <c r="B12" s="59"/>
      <c r="C12" s="59"/>
      <c r="D12" s="59"/>
      <c r="E12" s="59"/>
    </row>
    <row r="13" spans="1:5" ht="30.75" customHeight="1" x14ac:dyDescent="0.25">
      <c r="A13" s="60" t="s">
        <v>48</v>
      </c>
      <c r="B13" s="60"/>
      <c r="C13" s="60"/>
      <c r="D13" s="60"/>
      <c r="E13" s="60"/>
    </row>
    <row r="14" spans="1:5" x14ac:dyDescent="0.25">
      <c r="A14" s="65" t="s">
        <v>17</v>
      </c>
      <c r="B14" s="59"/>
      <c r="C14" s="59"/>
      <c r="D14" s="59"/>
      <c r="E14" s="59"/>
    </row>
    <row r="15" spans="1:5" x14ac:dyDescent="0.25">
      <c r="A15" s="59"/>
      <c r="B15" s="59"/>
      <c r="C15" s="59"/>
      <c r="D15" s="59"/>
      <c r="E15" s="59"/>
    </row>
    <row r="16" spans="1:5" x14ac:dyDescent="0.25">
      <c r="A16" s="60" t="s">
        <v>41</v>
      </c>
      <c r="B16" s="60"/>
      <c r="C16" s="60"/>
      <c r="D16" s="60"/>
      <c r="E16" s="60"/>
    </row>
    <row r="17" spans="1:7" ht="11.25" customHeight="1" x14ac:dyDescent="0.25">
      <c r="A17" s="65" t="s">
        <v>2</v>
      </c>
      <c r="B17" s="59"/>
      <c r="C17" s="59"/>
      <c r="D17" s="59"/>
      <c r="E17" s="59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60" t="s">
        <v>42</v>
      </c>
      <c r="B19" s="60"/>
      <c r="C19" s="60"/>
      <c r="D19" s="60"/>
      <c r="E19" s="60"/>
    </row>
    <row r="20" spans="1:7" ht="10.5" customHeight="1" x14ac:dyDescent="0.25">
      <c r="A20" s="65" t="s">
        <v>18</v>
      </c>
      <c r="B20" s="59"/>
      <c r="C20" s="59"/>
      <c r="D20" s="59"/>
      <c r="E20" s="59"/>
    </row>
    <row r="21" spans="1:7" x14ac:dyDescent="0.25">
      <c r="A21" s="59"/>
      <c r="B21" s="59"/>
      <c r="C21" s="59"/>
      <c r="D21" s="59"/>
      <c r="E21" s="59"/>
    </row>
    <row r="22" spans="1:7" ht="30.75" customHeight="1" x14ac:dyDescent="0.25">
      <c r="A22" s="60" t="s">
        <v>19</v>
      </c>
      <c r="B22" s="60"/>
      <c r="C22" s="60"/>
      <c r="D22" s="60"/>
      <c r="E22" s="60"/>
    </row>
    <row r="23" spans="1:7" x14ac:dyDescent="0.25">
      <c r="A23" s="59"/>
      <c r="B23" s="59"/>
      <c r="C23" s="59"/>
      <c r="D23" s="59"/>
      <c r="E23" s="59"/>
    </row>
    <row r="24" spans="1:7" ht="63.75" customHeight="1" x14ac:dyDescent="0.25">
      <c r="A24" s="60" t="s">
        <v>49</v>
      </c>
      <c r="B24" s="60"/>
      <c r="C24" s="60"/>
      <c r="D24" s="60"/>
      <c r="E24" s="60"/>
    </row>
    <row r="25" spans="1:7" ht="33.75" customHeight="1" x14ac:dyDescent="0.25">
      <c r="A25" s="69" t="s">
        <v>50</v>
      </c>
      <c r="B25" s="69"/>
      <c r="C25" s="69"/>
      <c r="D25" s="69"/>
      <c r="E25" s="69"/>
    </row>
    <row r="26" spans="1:7" x14ac:dyDescent="0.25">
      <c r="A26" s="69"/>
      <c r="B26" s="69"/>
      <c r="C26" s="69"/>
      <c r="D26" s="69"/>
      <c r="E26" s="69"/>
      <c r="F26" s="2">
        <v>3266.9</v>
      </c>
      <c r="G26" s="2">
        <v>3</v>
      </c>
    </row>
    <row r="27" spans="1:7" ht="106.5" customHeight="1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19013.358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22051.575000000001</v>
      </c>
    </row>
    <row r="30" spans="1:7" ht="51" x14ac:dyDescent="0.25">
      <c r="A30" s="10" t="s">
        <v>31</v>
      </c>
      <c r="B30" s="12" t="s">
        <v>30</v>
      </c>
      <c r="C30" s="3" t="s">
        <v>5</v>
      </c>
      <c r="D30" s="3">
        <v>2.0099999999999998</v>
      </c>
      <c r="E30" s="11">
        <f>D30*F26*G26</f>
        <v>19699.406999999999</v>
      </c>
    </row>
    <row r="31" spans="1:7" ht="51" x14ac:dyDescent="0.25">
      <c r="A31" s="10" t="s">
        <v>32</v>
      </c>
      <c r="B31" s="12" t="s">
        <v>30</v>
      </c>
      <c r="C31" s="3" t="s">
        <v>5</v>
      </c>
      <c r="D31" s="3">
        <v>1.5</v>
      </c>
      <c r="E31" s="11">
        <f>D31*F26*G26</f>
        <v>14701.050000000001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5978.4269999999997</v>
      </c>
    </row>
    <row r="33" spans="1:6" x14ac:dyDescent="0.25">
      <c r="A33" s="10" t="s">
        <v>35</v>
      </c>
      <c r="B33" s="14" t="s">
        <v>34</v>
      </c>
      <c r="C33" s="3" t="s">
        <v>5</v>
      </c>
      <c r="D33" s="3">
        <v>0.42</v>
      </c>
      <c r="E33" s="11">
        <f>D33*F26*G26</f>
        <v>4116.2939999999999</v>
      </c>
    </row>
    <row r="34" spans="1:6" x14ac:dyDescent="0.25">
      <c r="A34" s="10" t="s">
        <v>36</v>
      </c>
      <c r="B34" s="14" t="s">
        <v>34</v>
      </c>
      <c r="C34" s="3" t="s">
        <v>5</v>
      </c>
      <c r="D34" s="3">
        <v>0.3</v>
      </c>
      <c r="E34" s="11">
        <f>D34*F26*G26</f>
        <v>2940.21</v>
      </c>
    </row>
    <row r="35" spans="1:6" ht="60" x14ac:dyDescent="0.25">
      <c r="A35" s="10" t="s">
        <v>28</v>
      </c>
      <c r="B35" s="12" t="s">
        <v>30</v>
      </c>
      <c r="C35" s="3" t="s">
        <v>5</v>
      </c>
      <c r="D35" s="3">
        <v>0.37</v>
      </c>
      <c r="E35" s="11">
        <f>D35*F26*G26</f>
        <v>3626.259</v>
      </c>
    </row>
    <row r="36" spans="1:6" ht="51" x14ac:dyDescent="0.25">
      <c r="A36" s="10" t="s">
        <v>27</v>
      </c>
      <c r="B36" s="12" t="s">
        <v>30</v>
      </c>
      <c r="C36" s="3" t="s">
        <v>5</v>
      </c>
      <c r="D36" s="3">
        <v>0.03</v>
      </c>
      <c r="E36" s="11">
        <f>D36*F26*G26</f>
        <v>294.02100000000002</v>
      </c>
    </row>
    <row r="37" spans="1:6" ht="60" x14ac:dyDescent="0.25">
      <c r="A37" s="10" t="s">
        <v>44</v>
      </c>
      <c r="B37" s="12" t="s">
        <v>37</v>
      </c>
      <c r="C37" s="3" t="s">
        <v>5</v>
      </c>
      <c r="D37" s="3">
        <v>0.24</v>
      </c>
      <c r="E37" s="11">
        <v>4800</v>
      </c>
    </row>
    <row r="38" spans="1:6" ht="38.25" x14ac:dyDescent="0.25">
      <c r="A38" s="10" t="s">
        <v>38</v>
      </c>
      <c r="B38" s="12" t="s">
        <v>39</v>
      </c>
      <c r="C38" s="3" t="s">
        <v>5</v>
      </c>
      <c r="D38" s="3">
        <v>0.28000000000000003</v>
      </c>
      <c r="E38" s="11">
        <v>0</v>
      </c>
    </row>
    <row r="39" spans="1:6" x14ac:dyDescent="0.25">
      <c r="A39" s="10" t="s">
        <v>29</v>
      </c>
      <c r="B39" s="12" t="s">
        <v>43</v>
      </c>
      <c r="C39" s="3" t="s">
        <v>5</v>
      </c>
      <c r="D39" s="3">
        <v>0.63</v>
      </c>
      <c r="E39" s="11">
        <f>D39*F26*G26</f>
        <v>6174.4409999999998</v>
      </c>
    </row>
    <row r="40" spans="1:6" ht="15.75" thickBot="1" x14ac:dyDescent="0.3">
      <c r="A40" s="24" t="s">
        <v>40</v>
      </c>
      <c r="B40" s="25" t="s">
        <v>43</v>
      </c>
      <c r="C40" s="26" t="s">
        <v>5</v>
      </c>
      <c r="D40" s="26">
        <v>3.3</v>
      </c>
      <c r="E40" s="27">
        <f>D40*F26*G26</f>
        <v>32342.31</v>
      </c>
    </row>
    <row r="41" spans="1:6" ht="15.75" thickBot="1" x14ac:dyDescent="0.3">
      <c r="A41" s="30" t="s">
        <v>62</v>
      </c>
      <c r="B41" s="31" t="s">
        <v>63</v>
      </c>
      <c r="C41" s="32" t="s">
        <v>64</v>
      </c>
      <c r="D41" s="32"/>
      <c r="E41" s="33">
        <v>16260.67</v>
      </c>
    </row>
    <row r="42" spans="1:6" ht="30.75" thickTop="1" x14ac:dyDescent="0.25">
      <c r="A42" s="21" t="s">
        <v>51</v>
      </c>
      <c r="B42" s="28" t="s">
        <v>59</v>
      </c>
      <c r="C42" s="22" t="s">
        <v>61</v>
      </c>
      <c r="D42" s="28">
        <v>2</v>
      </c>
      <c r="E42" s="23">
        <f>D42*F43</f>
        <v>236.84</v>
      </c>
    </row>
    <row r="43" spans="1:6" ht="30" x14ac:dyDescent="0.25">
      <c r="A43" s="20" t="s">
        <v>52</v>
      </c>
      <c r="B43" s="29" t="s">
        <v>59</v>
      </c>
      <c r="C43" s="3" t="s">
        <v>61</v>
      </c>
      <c r="D43" s="29">
        <v>2</v>
      </c>
      <c r="E43" s="11">
        <f>D43*F43</f>
        <v>236.84</v>
      </c>
      <c r="F43" s="2">
        <v>118.42</v>
      </c>
    </row>
    <row r="44" spans="1:6" ht="30" x14ac:dyDescent="0.25">
      <c r="A44" s="20" t="s">
        <v>53</v>
      </c>
      <c r="B44" s="29" t="s">
        <v>59</v>
      </c>
      <c r="C44" s="3" t="s">
        <v>61</v>
      </c>
      <c r="D44" s="29">
        <v>5</v>
      </c>
      <c r="E44" s="11">
        <f>D44*F43</f>
        <v>592.1</v>
      </c>
    </row>
    <row r="45" spans="1:6" ht="30" x14ac:dyDescent="0.25">
      <c r="A45" s="20" t="s">
        <v>69</v>
      </c>
      <c r="B45" s="29" t="s">
        <v>60</v>
      </c>
      <c r="C45" s="3" t="s">
        <v>61</v>
      </c>
      <c r="D45" s="29">
        <v>6</v>
      </c>
      <c r="E45" s="11">
        <f>D45*F43</f>
        <v>710.52</v>
      </c>
    </row>
    <row r="46" spans="1:6" ht="30" x14ac:dyDescent="0.25">
      <c r="A46" s="20" t="s">
        <v>54</v>
      </c>
      <c r="B46" s="29" t="s">
        <v>60</v>
      </c>
      <c r="C46" s="3" t="s">
        <v>61</v>
      </c>
      <c r="D46" s="29">
        <v>4</v>
      </c>
      <c r="E46" s="11">
        <f>D46*F43</f>
        <v>473.68</v>
      </c>
    </row>
    <row r="47" spans="1:6" ht="33.75" customHeight="1" x14ac:dyDescent="0.25">
      <c r="A47" s="20" t="s">
        <v>55</v>
      </c>
      <c r="B47" s="29" t="s">
        <v>60</v>
      </c>
      <c r="C47" s="3" t="s">
        <v>61</v>
      </c>
      <c r="D47" s="29">
        <v>16</v>
      </c>
      <c r="E47" s="11">
        <f>D47*F43</f>
        <v>1894.72</v>
      </c>
    </row>
    <row r="48" spans="1:6" ht="30" x14ac:dyDescent="0.25">
      <c r="A48" s="20" t="s">
        <v>56</v>
      </c>
      <c r="B48" s="29" t="s">
        <v>60</v>
      </c>
      <c r="C48" s="3" t="s">
        <v>61</v>
      </c>
      <c r="D48" s="29">
        <v>4</v>
      </c>
      <c r="E48" s="11">
        <f>D48*F43</f>
        <v>473.68</v>
      </c>
    </row>
    <row r="49" spans="1:5" ht="30" x14ac:dyDescent="0.25">
      <c r="A49" s="20" t="s">
        <v>57</v>
      </c>
      <c r="B49" s="29" t="s">
        <v>60</v>
      </c>
      <c r="C49" s="3" t="s">
        <v>61</v>
      </c>
      <c r="D49" s="29">
        <v>8</v>
      </c>
      <c r="E49" s="11">
        <f>D49*F43</f>
        <v>947.36</v>
      </c>
    </row>
    <row r="50" spans="1:5" ht="30" x14ac:dyDescent="0.25">
      <c r="A50" s="20" t="s">
        <v>58</v>
      </c>
      <c r="B50" s="29" t="s">
        <v>60</v>
      </c>
      <c r="C50" s="3" t="s">
        <v>61</v>
      </c>
      <c r="D50" s="29">
        <v>2.5</v>
      </c>
      <c r="E50" s="11">
        <f>D50*F43</f>
        <v>296.05</v>
      </c>
    </row>
    <row r="51" spans="1:5" x14ac:dyDescent="0.25">
      <c r="A51" s="10"/>
      <c r="B51" s="12"/>
      <c r="C51" s="3"/>
      <c r="D51" s="3"/>
      <c r="E51" s="11"/>
    </row>
    <row r="52" spans="1:5" s="19" customFormat="1" ht="14.25" x14ac:dyDescent="0.2">
      <c r="A52" s="15" t="s">
        <v>45</v>
      </c>
      <c r="B52" s="16"/>
      <c r="C52" s="17"/>
      <c r="D52" s="17"/>
      <c r="E52" s="18">
        <f>SUM(E28:E51)</f>
        <v>157859.81199999998</v>
      </c>
    </row>
    <row r="53" spans="1:5" ht="42.75" customHeight="1" x14ac:dyDescent="0.25">
      <c r="A53" s="60" t="s">
        <v>67</v>
      </c>
      <c r="B53" s="60"/>
      <c r="C53" s="60"/>
      <c r="D53" s="60"/>
      <c r="E53" s="60"/>
    </row>
    <row r="54" spans="1:5" ht="30" customHeight="1" x14ac:dyDescent="0.25">
      <c r="A54" s="60" t="s">
        <v>23</v>
      </c>
      <c r="B54" s="60"/>
      <c r="C54" s="60"/>
      <c r="D54" s="60"/>
      <c r="E54" s="60"/>
    </row>
    <row r="55" spans="1:5" x14ac:dyDescent="0.25">
      <c r="A55" s="60" t="s">
        <v>22</v>
      </c>
      <c r="B55" s="60"/>
      <c r="C55" s="60"/>
      <c r="D55" s="60"/>
      <c r="E55" s="60"/>
    </row>
    <row r="56" spans="1:5" ht="31.5" customHeight="1" x14ac:dyDescent="0.25">
      <c r="A56" s="60" t="s">
        <v>68</v>
      </c>
      <c r="B56" s="60"/>
      <c r="C56" s="60"/>
      <c r="D56" s="60"/>
      <c r="E56" s="60"/>
    </row>
    <row r="57" spans="1:5" x14ac:dyDescent="0.25">
      <c r="A57" s="60" t="s">
        <v>20</v>
      </c>
      <c r="B57" s="60"/>
      <c r="C57" s="60"/>
      <c r="D57" s="60"/>
      <c r="E57" s="60"/>
    </row>
    <row r="58" spans="1:5" x14ac:dyDescent="0.25">
      <c r="A58" s="72" t="s">
        <v>6</v>
      </c>
      <c r="B58" s="72"/>
      <c r="C58" s="72"/>
      <c r="D58" s="72"/>
      <c r="E58" s="72"/>
    </row>
    <row r="59" spans="1:5" x14ac:dyDescent="0.25">
      <c r="A59" s="60" t="s">
        <v>20</v>
      </c>
      <c r="B59" s="60"/>
      <c r="C59" s="60"/>
      <c r="D59" s="60"/>
      <c r="E59" s="60"/>
    </row>
    <row r="60" spans="1:5" ht="15" customHeight="1" x14ac:dyDescent="0.25">
      <c r="A60" s="73" t="s">
        <v>65</v>
      </c>
      <c r="B60" s="73"/>
      <c r="C60" s="73"/>
      <c r="D60" s="73"/>
      <c r="E60" s="8"/>
    </row>
    <row r="61" spans="1:5" ht="11.25" customHeight="1" x14ac:dyDescent="0.25">
      <c r="B61" s="70" t="s">
        <v>21</v>
      </c>
      <c r="C61" s="70"/>
      <c r="D61" s="70"/>
      <c r="E61" s="9" t="s">
        <v>7</v>
      </c>
    </row>
    <row r="62" spans="1:5" x14ac:dyDescent="0.25">
      <c r="A62" s="6"/>
      <c r="B62" s="6"/>
      <c r="C62" s="6"/>
      <c r="D62" s="6"/>
      <c r="E62" s="6"/>
    </row>
    <row r="63" spans="1:5" ht="15" customHeight="1" x14ac:dyDescent="0.25">
      <c r="A63" s="73" t="s">
        <v>66</v>
      </c>
      <c r="B63" s="73"/>
      <c r="C63" s="73"/>
      <c r="D63" s="73"/>
      <c r="E63" s="8"/>
    </row>
    <row r="64" spans="1:5" ht="11.25" customHeight="1" x14ac:dyDescent="0.25">
      <c r="B64" s="71" t="s">
        <v>21</v>
      </c>
      <c r="C64" s="71"/>
      <c r="D64" s="71"/>
      <c r="E64" s="9" t="s">
        <v>7</v>
      </c>
    </row>
  </sheetData>
  <mergeCells count="34">
    <mergeCell ref="B61:D61"/>
    <mergeCell ref="B64:D64"/>
    <mergeCell ref="A55:E55"/>
    <mergeCell ref="A56:E56"/>
    <mergeCell ref="A57:E57"/>
    <mergeCell ref="A58:E58"/>
    <mergeCell ref="A59:E59"/>
    <mergeCell ref="A60:D60"/>
    <mergeCell ref="A63:D63"/>
    <mergeCell ref="A24:E24"/>
    <mergeCell ref="A25:E25"/>
    <mergeCell ref="A26:E26"/>
    <mergeCell ref="A53:E53"/>
    <mergeCell ref="A54:E5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view="pageBreakPreview" topLeftCell="A55" zoomScaleNormal="100" zoomScaleSheetLayoutView="100" workbookViewId="0">
      <selection activeCell="J62" sqref="J62"/>
    </sheetView>
  </sheetViews>
  <sheetFormatPr defaultRowHeight="12.75" x14ac:dyDescent="0.2"/>
  <cols>
    <col min="1" max="1" width="31.5703125" style="34" customWidth="1"/>
    <col min="2" max="2" width="20.28515625" style="34" customWidth="1"/>
    <col min="3" max="3" width="13" style="34" customWidth="1"/>
    <col min="4" max="4" width="17.85546875" style="34" customWidth="1"/>
    <col min="5" max="5" width="14.140625" style="34" customWidth="1"/>
    <col min="6" max="16384" width="9.140625" style="34"/>
  </cols>
  <sheetData>
    <row r="1" spans="1:5" x14ac:dyDescent="0.2">
      <c r="A1" s="75" t="s">
        <v>12</v>
      </c>
      <c r="B1" s="75"/>
      <c r="C1" s="75"/>
      <c r="D1" s="75"/>
      <c r="E1" s="75"/>
    </row>
    <row r="2" spans="1:5" ht="30.75" customHeight="1" x14ac:dyDescent="0.2">
      <c r="A2" s="76" t="s">
        <v>13</v>
      </c>
      <c r="B2" s="77"/>
      <c r="C2" s="77"/>
      <c r="D2" s="77"/>
      <c r="E2" s="77"/>
    </row>
    <row r="3" spans="1:5" x14ac:dyDescent="0.2">
      <c r="A3" s="35"/>
      <c r="B3" s="36"/>
      <c r="C3" s="36"/>
      <c r="D3" s="36"/>
      <c r="E3" s="36"/>
    </row>
    <row r="4" spans="1:5" x14ac:dyDescent="0.2">
      <c r="A4" s="37" t="s">
        <v>14</v>
      </c>
      <c r="B4" s="36"/>
      <c r="C4" s="36"/>
      <c r="D4" s="78" t="s">
        <v>70</v>
      </c>
      <c r="E4" s="78"/>
    </row>
    <row r="5" spans="1:5" x14ac:dyDescent="0.2">
      <c r="A5" s="35"/>
      <c r="B5" s="36"/>
      <c r="C5" s="36"/>
      <c r="D5" s="36"/>
      <c r="E5" s="36"/>
    </row>
    <row r="6" spans="1:5" x14ac:dyDescent="0.2">
      <c r="A6" s="79" t="s">
        <v>0</v>
      </c>
      <c r="B6" s="79"/>
      <c r="C6" s="79"/>
      <c r="D6" s="79"/>
      <c r="E6" s="79"/>
    </row>
    <row r="7" spans="1:5" x14ac:dyDescent="0.2">
      <c r="A7" s="80" t="s">
        <v>46</v>
      </c>
      <c r="B7" s="80"/>
      <c r="C7" s="80"/>
      <c r="D7" s="80"/>
      <c r="E7" s="80"/>
    </row>
    <row r="8" spans="1:5" x14ac:dyDescent="0.2">
      <c r="A8" s="74" t="s">
        <v>1</v>
      </c>
      <c r="B8" s="74"/>
      <c r="C8" s="74"/>
      <c r="D8" s="74"/>
      <c r="E8" s="74"/>
    </row>
    <row r="9" spans="1:5" x14ac:dyDescent="0.2">
      <c r="A9" s="74"/>
      <c r="B9" s="74"/>
      <c r="C9" s="74"/>
      <c r="D9" s="74"/>
      <c r="E9" s="74"/>
    </row>
    <row r="10" spans="1:5" x14ac:dyDescent="0.2">
      <c r="A10" s="79" t="s">
        <v>47</v>
      </c>
      <c r="B10" s="79"/>
      <c r="C10" s="79"/>
      <c r="D10" s="79"/>
      <c r="E10" s="79"/>
    </row>
    <row r="11" spans="1:5" ht="28.5" customHeight="1" x14ac:dyDescent="0.2">
      <c r="A11" s="81" t="s">
        <v>16</v>
      </c>
      <c r="B11" s="81"/>
      <c r="C11" s="81"/>
      <c r="D11" s="81"/>
      <c r="E11" s="81"/>
    </row>
    <row r="12" spans="1:5" x14ac:dyDescent="0.2">
      <c r="A12" s="74"/>
      <c r="B12" s="74"/>
      <c r="C12" s="74"/>
      <c r="D12" s="74"/>
      <c r="E12" s="74"/>
    </row>
    <row r="13" spans="1:5" x14ac:dyDescent="0.2">
      <c r="A13" s="79" t="s">
        <v>80</v>
      </c>
      <c r="B13" s="79"/>
      <c r="C13" s="79"/>
      <c r="D13" s="79"/>
      <c r="E13" s="79"/>
    </row>
    <row r="14" spans="1:5" x14ac:dyDescent="0.2">
      <c r="A14" s="74" t="s">
        <v>17</v>
      </c>
      <c r="B14" s="74"/>
      <c r="C14" s="74"/>
      <c r="D14" s="74"/>
      <c r="E14" s="74"/>
    </row>
    <row r="15" spans="1:5" x14ac:dyDescent="0.2">
      <c r="A15" s="74"/>
      <c r="B15" s="74"/>
      <c r="C15" s="74"/>
      <c r="D15" s="74"/>
      <c r="E15" s="74"/>
    </row>
    <row r="16" spans="1:5" x14ac:dyDescent="0.2">
      <c r="A16" s="79" t="s">
        <v>81</v>
      </c>
      <c r="B16" s="79"/>
      <c r="C16" s="79"/>
      <c r="D16" s="79"/>
      <c r="E16" s="79"/>
    </row>
    <row r="17" spans="1:7" ht="11.25" customHeight="1" x14ac:dyDescent="0.2">
      <c r="A17" s="74" t="s">
        <v>2</v>
      </c>
      <c r="B17" s="74"/>
      <c r="C17" s="74"/>
      <c r="D17" s="74"/>
      <c r="E17" s="74"/>
    </row>
    <row r="18" spans="1:7" ht="11.25" customHeight="1" x14ac:dyDescent="0.2">
      <c r="A18" s="35"/>
      <c r="B18" s="35"/>
      <c r="C18" s="35"/>
      <c r="D18" s="35"/>
      <c r="E18" s="35"/>
    </row>
    <row r="19" spans="1:7" x14ac:dyDescent="0.2">
      <c r="A19" s="79" t="s">
        <v>82</v>
      </c>
      <c r="B19" s="79"/>
      <c r="C19" s="79"/>
      <c r="D19" s="79"/>
      <c r="E19" s="79"/>
    </row>
    <row r="20" spans="1:7" ht="10.5" customHeight="1" x14ac:dyDescent="0.2">
      <c r="A20" s="74" t="s">
        <v>18</v>
      </c>
      <c r="B20" s="74"/>
      <c r="C20" s="74"/>
      <c r="D20" s="74"/>
      <c r="E20" s="74"/>
    </row>
    <row r="21" spans="1:7" x14ac:dyDescent="0.2">
      <c r="A21" s="74"/>
      <c r="B21" s="74"/>
      <c r="C21" s="74"/>
      <c r="D21" s="74"/>
      <c r="E21" s="74"/>
    </row>
    <row r="22" spans="1:7" ht="30.75" customHeight="1" x14ac:dyDescent="0.2">
      <c r="A22" s="79" t="s">
        <v>83</v>
      </c>
      <c r="B22" s="79"/>
      <c r="C22" s="79"/>
      <c r="D22" s="79"/>
      <c r="E22" s="79"/>
    </row>
    <row r="23" spans="1:7" x14ac:dyDescent="0.2">
      <c r="A23" s="74"/>
      <c r="B23" s="74"/>
      <c r="C23" s="74"/>
      <c r="D23" s="74"/>
      <c r="E23" s="74"/>
    </row>
    <row r="24" spans="1:7" ht="63.75" customHeight="1" x14ac:dyDescent="0.2">
      <c r="A24" s="79" t="s">
        <v>84</v>
      </c>
      <c r="B24" s="79"/>
      <c r="C24" s="79"/>
      <c r="D24" s="79"/>
      <c r="E24" s="79"/>
    </row>
    <row r="25" spans="1:7" ht="33.75" customHeight="1" x14ac:dyDescent="0.2">
      <c r="A25" s="82" t="s">
        <v>85</v>
      </c>
      <c r="B25" s="82"/>
      <c r="C25" s="82"/>
      <c r="D25" s="82"/>
      <c r="E25" s="82"/>
    </row>
    <row r="26" spans="1:7" x14ac:dyDescent="0.2">
      <c r="A26" s="82"/>
      <c r="B26" s="82"/>
      <c r="C26" s="82"/>
      <c r="D26" s="82"/>
      <c r="E26" s="82"/>
      <c r="F26" s="34">
        <v>3266.9</v>
      </c>
      <c r="G26" s="34">
        <v>6</v>
      </c>
    </row>
    <row r="27" spans="1:7" ht="106.5" customHeight="1" x14ac:dyDescent="0.2">
      <c r="A27" s="12" t="s">
        <v>8</v>
      </c>
      <c r="B27" s="12" t="s">
        <v>11</v>
      </c>
      <c r="C27" s="12" t="s">
        <v>3</v>
      </c>
      <c r="D27" s="12" t="s">
        <v>10</v>
      </c>
      <c r="E27" s="12" t="s">
        <v>9</v>
      </c>
    </row>
    <row r="28" spans="1:7" ht="38.25" x14ac:dyDescent="0.2">
      <c r="A28" s="38" t="s">
        <v>4</v>
      </c>
      <c r="B28" s="12" t="s">
        <v>24</v>
      </c>
      <c r="C28" s="12" t="s">
        <v>5</v>
      </c>
      <c r="D28" s="12">
        <v>1.94</v>
      </c>
      <c r="E28" s="39">
        <f>D28*F26*G26-18987.56</f>
        <v>19039.155999999999</v>
      </c>
    </row>
    <row r="29" spans="1:7" ht="51" x14ac:dyDescent="0.2">
      <c r="A29" s="38" t="s">
        <v>25</v>
      </c>
      <c r="B29" s="12" t="s">
        <v>26</v>
      </c>
      <c r="C29" s="12" t="s">
        <v>5</v>
      </c>
      <c r="D29" s="12">
        <v>2.25</v>
      </c>
      <c r="E29" s="39">
        <f>D29*F26*G26</f>
        <v>44103.15</v>
      </c>
    </row>
    <row r="30" spans="1:7" ht="38.25" x14ac:dyDescent="0.2">
      <c r="A30" s="38" t="s">
        <v>31</v>
      </c>
      <c r="B30" s="12" t="s">
        <v>79</v>
      </c>
      <c r="C30" s="12" t="s">
        <v>5</v>
      </c>
      <c r="D30" s="12">
        <v>2.0099999999999998</v>
      </c>
      <c r="E30" s="39">
        <f>D30*F26*G26</f>
        <v>39398.813999999998</v>
      </c>
    </row>
    <row r="31" spans="1:7" ht="38.25" x14ac:dyDescent="0.2">
      <c r="A31" s="38" t="s">
        <v>32</v>
      </c>
      <c r="B31" s="12" t="s">
        <v>79</v>
      </c>
      <c r="C31" s="12" t="s">
        <v>5</v>
      </c>
      <c r="D31" s="12">
        <v>1.5</v>
      </c>
      <c r="E31" s="39">
        <f>D31*F26*G26</f>
        <v>29402.100000000002</v>
      </c>
    </row>
    <row r="32" spans="1:7" x14ac:dyDescent="0.2">
      <c r="A32" s="38" t="s">
        <v>33</v>
      </c>
      <c r="B32" s="14" t="s">
        <v>34</v>
      </c>
      <c r="C32" s="12" t="s">
        <v>5</v>
      </c>
      <c r="D32" s="12">
        <v>0.61</v>
      </c>
      <c r="E32" s="39">
        <f>D32*F26*G26</f>
        <v>11956.853999999999</v>
      </c>
    </row>
    <row r="33" spans="1:6" x14ac:dyDescent="0.2">
      <c r="A33" s="38" t="s">
        <v>35</v>
      </c>
      <c r="B33" s="14" t="s">
        <v>34</v>
      </c>
      <c r="C33" s="12" t="s">
        <v>5</v>
      </c>
      <c r="D33" s="12">
        <v>0.42</v>
      </c>
      <c r="E33" s="39">
        <f>D33*F26*G26</f>
        <v>8232.5879999999997</v>
      </c>
    </row>
    <row r="34" spans="1:6" x14ac:dyDescent="0.2">
      <c r="A34" s="38" t="s">
        <v>36</v>
      </c>
      <c r="B34" s="14" t="s">
        <v>34</v>
      </c>
      <c r="C34" s="12" t="s">
        <v>5</v>
      </c>
      <c r="D34" s="12">
        <v>0.3</v>
      </c>
      <c r="E34" s="39">
        <f>D34*F26*G26</f>
        <v>5880.42</v>
      </c>
    </row>
    <row r="35" spans="1:6" ht="51" x14ac:dyDescent="0.2">
      <c r="A35" s="38" t="s">
        <v>28</v>
      </c>
      <c r="B35" s="12" t="s">
        <v>79</v>
      </c>
      <c r="C35" s="12" t="s">
        <v>5</v>
      </c>
      <c r="D35" s="12">
        <v>0.37</v>
      </c>
      <c r="E35" s="39">
        <f>D35*F26*G26-7856.88</f>
        <v>-604.36200000000008</v>
      </c>
    </row>
    <row r="36" spans="1:6" ht="38.25" x14ac:dyDescent="0.2">
      <c r="A36" s="38" t="s">
        <v>27</v>
      </c>
      <c r="B36" s="12" t="s">
        <v>79</v>
      </c>
      <c r="C36" s="12" t="s">
        <v>5</v>
      </c>
      <c r="D36" s="12">
        <v>0.05</v>
      </c>
      <c r="E36" s="39">
        <f>D36*F26*G26</f>
        <v>980.07000000000016</v>
      </c>
    </row>
    <row r="37" spans="1:6" ht="38.25" x14ac:dyDescent="0.2">
      <c r="A37" s="38" t="s">
        <v>44</v>
      </c>
      <c r="B37" s="12" t="s">
        <v>37</v>
      </c>
      <c r="C37" s="12" t="s">
        <v>5</v>
      </c>
      <c r="D37" s="12">
        <v>0.24</v>
      </c>
      <c r="E37" s="39">
        <v>4800</v>
      </c>
    </row>
    <row r="38" spans="1:6" ht="38.25" x14ac:dyDescent="0.2">
      <c r="A38" s="38" t="s">
        <v>38</v>
      </c>
      <c r="B38" s="12" t="s">
        <v>39</v>
      </c>
      <c r="C38" s="12" t="s">
        <v>5</v>
      </c>
      <c r="D38" s="12">
        <v>0.28000000000000003</v>
      </c>
      <c r="E38" s="39">
        <v>0</v>
      </c>
    </row>
    <row r="39" spans="1:6" x14ac:dyDescent="0.2">
      <c r="A39" s="38" t="s">
        <v>29</v>
      </c>
      <c r="B39" s="12" t="s">
        <v>43</v>
      </c>
      <c r="C39" s="12" t="s">
        <v>5</v>
      </c>
      <c r="D39" s="12">
        <v>0.63</v>
      </c>
      <c r="E39" s="39">
        <f>D39*F26*G26</f>
        <v>12348.882</v>
      </c>
    </row>
    <row r="40" spans="1:6" ht="13.5" thickBot="1" x14ac:dyDescent="0.25">
      <c r="A40" s="40" t="s">
        <v>40</v>
      </c>
      <c r="B40" s="25" t="s">
        <v>43</v>
      </c>
      <c r="C40" s="25" t="s">
        <v>5</v>
      </c>
      <c r="D40" s="25">
        <v>3.3</v>
      </c>
      <c r="E40" s="41">
        <f>D40*F26*G26</f>
        <v>64684.62</v>
      </c>
    </row>
    <row r="41" spans="1:6" ht="13.5" thickBot="1" x14ac:dyDescent="0.25">
      <c r="A41" s="42" t="s">
        <v>62</v>
      </c>
      <c r="B41" s="31" t="s">
        <v>63</v>
      </c>
      <c r="C41" s="31" t="s">
        <v>64</v>
      </c>
      <c r="D41" s="31"/>
      <c r="E41" s="43">
        <v>11052.62</v>
      </c>
    </row>
    <row r="42" spans="1:6" ht="13.5" thickTop="1" x14ac:dyDescent="0.2">
      <c r="A42" s="44" t="s">
        <v>51</v>
      </c>
      <c r="B42" s="45" t="s">
        <v>59</v>
      </c>
      <c r="C42" s="46" t="s">
        <v>61</v>
      </c>
      <c r="D42" s="45">
        <v>2</v>
      </c>
      <c r="E42" s="47">
        <f>D42*F43</f>
        <v>236.84</v>
      </c>
    </row>
    <row r="43" spans="1:6" ht="25.5" x14ac:dyDescent="0.2">
      <c r="A43" s="48" t="s">
        <v>52</v>
      </c>
      <c r="B43" s="49" t="s">
        <v>59</v>
      </c>
      <c r="C43" s="12" t="s">
        <v>61</v>
      </c>
      <c r="D43" s="49">
        <v>2</v>
      </c>
      <c r="E43" s="39">
        <f>D43*F43</f>
        <v>236.84</v>
      </c>
      <c r="F43" s="34">
        <v>118.42</v>
      </c>
    </row>
    <row r="44" spans="1:6" ht="25.5" x14ac:dyDescent="0.2">
      <c r="A44" s="48" t="s">
        <v>53</v>
      </c>
      <c r="B44" s="49" t="s">
        <v>59</v>
      </c>
      <c r="C44" s="12" t="s">
        <v>61</v>
      </c>
      <c r="D44" s="49">
        <v>5</v>
      </c>
      <c r="E44" s="39">
        <f>D44*F43</f>
        <v>592.1</v>
      </c>
    </row>
    <row r="45" spans="1:6" ht="25.5" x14ac:dyDescent="0.2">
      <c r="A45" s="48" t="s">
        <v>69</v>
      </c>
      <c r="B45" s="49" t="s">
        <v>60</v>
      </c>
      <c r="C45" s="12" t="s">
        <v>61</v>
      </c>
      <c r="D45" s="49">
        <v>6</v>
      </c>
      <c r="E45" s="39">
        <f>D45*F43</f>
        <v>710.52</v>
      </c>
    </row>
    <row r="46" spans="1:6" ht="25.5" x14ac:dyDescent="0.2">
      <c r="A46" s="48" t="s">
        <v>54</v>
      </c>
      <c r="B46" s="49" t="s">
        <v>60</v>
      </c>
      <c r="C46" s="12" t="s">
        <v>61</v>
      </c>
      <c r="D46" s="49">
        <v>4</v>
      </c>
      <c r="E46" s="39">
        <f>D46*F43</f>
        <v>473.68</v>
      </c>
    </row>
    <row r="47" spans="1:6" ht="33.75" customHeight="1" x14ac:dyDescent="0.2">
      <c r="A47" s="48" t="s">
        <v>55</v>
      </c>
      <c r="B47" s="49" t="s">
        <v>60</v>
      </c>
      <c r="C47" s="12" t="s">
        <v>61</v>
      </c>
      <c r="D47" s="49">
        <v>16</v>
      </c>
      <c r="E47" s="39">
        <f>D47*F43</f>
        <v>1894.72</v>
      </c>
    </row>
    <row r="48" spans="1:6" ht="25.5" x14ac:dyDescent="0.2">
      <c r="A48" s="48" t="s">
        <v>56</v>
      </c>
      <c r="B48" s="49" t="s">
        <v>60</v>
      </c>
      <c r="C48" s="12" t="s">
        <v>61</v>
      </c>
      <c r="D48" s="49">
        <v>4</v>
      </c>
      <c r="E48" s="39">
        <f>D48*F43</f>
        <v>473.68</v>
      </c>
    </row>
    <row r="49" spans="1:5" ht="25.5" x14ac:dyDescent="0.2">
      <c r="A49" s="48" t="s">
        <v>57</v>
      </c>
      <c r="B49" s="49" t="s">
        <v>60</v>
      </c>
      <c r="C49" s="12" t="s">
        <v>61</v>
      </c>
      <c r="D49" s="49">
        <v>8</v>
      </c>
      <c r="E49" s="39">
        <f>D49*F43</f>
        <v>947.36</v>
      </c>
    </row>
    <row r="50" spans="1:5" ht="25.5" x14ac:dyDescent="0.2">
      <c r="A50" s="48" t="s">
        <v>58</v>
      </c>
      <c r="B50" s="49" t="s">
        <v>60</v>
      </c>
      <c r="C50" s="12" t="s">
        <v>61</v>
      </c>
      <c r="D50" s="49">
        <v>2.5</v>
      </c>
      <c r="E50" s="39">
        <f>D50*F43</f>
        <v>296.05</v>
      </c>
    </row>
    <row r="51" spans="1:5" ht="25.5" x14ac:dyDescent="0.2">
      <c r="A51" s="48" t="s">
        <v>71</v>
      </c>
      <c r="B51" s="49" t="s">
        <v>76</v>
      </c>
      <c r="C51" s="12" t="s">
        <v>61</v>
      </c>
      <c r="D51" s="49">
        <v>4.3</v>
      </c>
      <c r="E51" s="39">
        <f>D51*126.7</f>
        <v>544.80999999999995</v>
      </c>
    </row>
    <row r="52" spans="1:5" ht="25.5" x14ac:dyDescent="0.2">
      <c r="A52" s="50" t="s">
        <v>72</v>
      </c>
      <c r="B52" s="49" t="s">
        <v>77</v>
      </c>
      <c r="C52" s="12" t="s">
        <v>61</v>
      </c>
      <c r="D52" s="49">
        <v>2</v>
      </c>
      <c r="E52" s="39">
        <f t="shared" ref="E52:E55" si="0">D52*126.7</f>
        <v>253.4</v>
      </c>
    </row>
    <row r="53" spans="1:5" ht="38.25" x14ac:dyDescent="0.2">
      <c r="A53" s="48" t="s">
        <v>73</v>
      </c>
      <c r="B53" s="49" t="s">
        <v>77</v>
      </c>
      <c r="C53" s="12" t="s">
        <v>61</v>
      </c>
      <c r="D53" s="49">
        <v>4</v>
      </c>
      <c r="E53" s="39">
        <f t="shared" si="0"/>
        <v>506.8</v>
      </c>
    </row>
    <row r="54" spans="1:5" ht="25.5" x14ac:dyDescent="0.2">
      <c r="A54" s="50" t="s">
        <v>74</v>
      </c>
      <c r="B54" s="49" t="s">
        <v>78</v>
      </c>
      <c r="C54" s="12" t="s">
        <v>61</v>
      </c>
      <c r="D54" s="49">
        <v>1</v>
      </c>
      <c r="E54" s="39">
        <f t="shared" si="0"/>
        <v>126.7</v>
      </c>
    </row>
    <row r="55" spans="1:5" x14ac:dyDescent="0.2">
      <c r="A55" s="48" t="s">
        <v>75</v>
      </c>
      <c r="B55" s="49" t="s">
        <v>78</v>
      </c>
      <c r="C55" s="12" t="s">
        <v>61</v>
      </c>
      <c r="D55" s="49">
        <v>4</v>
      </c>
      <c r="E55" s="39">
        <f t="shared" si="0"/>
        <v>506.8</v>
      </c>
    </row>
    <row r="56" spans="1:5" x14ac:dyDescent="0.2">
      <c r="A56" s="48" t="s">
        <v>93</v>
      </c>
      <c r="B56" s="49"/>
      <c r="C56" s="12"/>
      <c r="D56" s="49"/>
      <c r="E56" s="39">
        <v>26844.43</v>
      </c>
    </row>
    <row r="57" spans="1:5" x14ac:dyDescent="0.2">
      <c r="A57" s="38"/>
      <c r="B57" s="12"/>
      <c r="C57" s="12"/>
      <c r="D57" s="49"/>
      <c r="E57" s="39"/>
    </row>
    <row r="58" spans="1:5" s="53" customFormat="1" x14ac:dyDescent="0.2">
      <c r="A58" s="51" t="s">
        <v>45</v>
      </c>
      <c r="B58" s="16"/>
      <c r="C58" s="16"/>
      <c r="D58" s="16"/>
      <c r="E58" s="52">
        <f>SUM(E28:E57)</f>
        <v>285919.64199999993</v>
      </c>
    </row>
    <row r="59" spans="1:5" ht="30" customHeight="1" x14ac:dyDescent="0.2">
      <c r="A59" s="79" t="s">
        <v>94</v>
      </c>
      <c r="B59" s="79"/>
      <c r="C59" s="79"/>
      <c r="D59" s="79"/>
      <c r="E59" s="79"/>
    </row>
    <row r="60" spans="1:5" ht="30" customHeight="1" x14ac:dyDescent="0.2">
      <c r="A60" s="79" t="s">
        <v>23</v>
      </c>
      <c r="B60" s="79"/>
      <c r="C60" s="79"/>
      <c r="D60" s="79"/>
      <c r="E60" s="79"/>
    </row>
    <row r="61" spans="1:5" x14ac:dyDescent="0.2">
      <c r="A61" s="79" t="s">
        <v>22</v>
      </c>
      <c r="B61" s="79"/>
      <c r="C61" s="79"/>
      <c r="D61" s="79"/>
      <c r="E61" s="79"/>
    </row>
    <row r="62" spans="1:5" x14ac:dyDescent="0.2">
      <c r="A62" s="79" t="s">
        <v>68</v>
      </c>
      <c r="B62" s="79"/>
      <c r="C62" s="79"/>
      <c r="D62" s="79"/>
      <c r="E62" s="79"/>
    </row>
    <row r="63" spans="1:5" x14ac:dyDescent="0.2">
      <c r="A63" s="79" t="s">
        <v>20</v>
      </c>
      <c r="B63" s="79"/>
      <c r="C63" s="79"/>
      <c r="D63" s="79"/>
      <c r="E63" s="79"/>
    </row>
    <row r="64" spans="1:5" x14ac:dyDescent="0.2">
      <c r="A64" s="86" t="s">
        <v>6</v>
      </c>
      <c r="B64" s="86"/>
      <c r="C64" s="86"/>
      <c r="D64" s="86"/>
      <c r="E64" s="86"/>
    </row>
    <row r="65" spans="1:5" x14ac:dyDescent="0.2">
      <c r="A65" s="79" t="s">
        <v>20</v>
      </c>
      <c r="B65" s="79"/>
      <c r="C65" s="79"/>
      <c r="D65" s="79"/>
      <c r="E65" s="79"/>
    </row>
    <row r="66" spans="1:5" x14ac:dyDescent="0.2">
      <c r="A66" s="83" t="s">
        <v>86</v>
      </c>
      <c r="B66" s="83"/>
      <c r="C66" s="83"/>
      <c r="D66" s="83"/>
      <c r="E66" s="54"/>
    </row>
    <row r="67" spans="1:5" x14ac:dyDescent="0.2">
      <c r="B67" s="84" t="s">
        <v>21</v>
      </c>
      <c r="C67" s="84"/>
      <c r="D67" s="84"/>
      <c r="E67" s="55" t="s">
        <v>7</v>
      </c>
    </row>
    <row r="68" spans="1:5" x14ac:dyDescent="0.2">
      <c r="A68" s="35"/>
      <c r="B68" s="35"/>
      <c r="C68" s="35"/>
      <c r="D68" s="35"/>
      <c r="E68" s="35"/>
    </row>
    <row r="69" spans="1:5" x14ac:dyDescent="0.2">
      <c r="A69" s="83" t="s">
        <v>87</v>
      </c>
      <c r="B69" s="83"/>
      <c r="C69" s="83"/>
      <c r="D69" s="83"/>
      <c r="E69" s="54"/>
    </row>
    <row r="70" spans="1:5" x14ac:dyDescent="0.2">
      <c r="B70" s="85" t="s">
        <v>21</v>
      </c>
      <c r="C70" s="85"/>
      <c r="D70" s="85"/>
      <c r="E70" s="55" t="s">
        <v>7</v>
      </c>
    </row>
    <row r="72" spans="1:5" x14ac:dyDescent="0.2">
      <c r="A72" s="53" t="s">
        <v>88</v>
      </c>
    </row>
    <row r="73" spans="1:5" x14ac:dyDescent="0.2">
      <c r="A73" s="34" t="s">
        <v>89</v>
      </c>
      <c r="B73" s="56">
        <v>-78299.759999999995</v>
      </c>
    </row>
    <row r="74" spans="1:5" x14ac:dyDescent="0.2">
      <c r="A74" s="57" t="s">
        <v>90</v>
      </c>
      <c r="B74" s="58">
        <v>284222.64</v>
      </c>
    </row>
    <row r="75" spans="1:5" x14ac:dyDescent="0.2">
      <c r="A75" s="34" t="s">
        <v>91</v>
      </c>
      <c r="B75" s="58">
        <v>272673.93</v>
      </c>
    </row>
    <row r="76" spans="1:5" x14ac:dyDescent="0.2">
      <c r="A76" s="53" t="s">
        <v>92</v>
      </c>
      <c r="B76" s="56">
        <f>B73+B75-E58</f>
        <v>-91545.471999999951</v>
      </c>
    </row>
  </sheetData>
  <mergeCells count="34">
    <mergeCell ref="A66:D66"/>
    <mergeCell ref="B67:D67"/>
    <mergeCell ref="A69:D69"/>
    <mergeCell ref="B70:D70"/>
    <mergeCell ref="A60:E60"/>
    <mergeCell ref="A61:E61"/>
    <mergeCell ref="A62:E62"/>
    <mergeCell ref="A63:E63"/>
    <mergeCell ref="A64:E64"/>
    <mergeCell ref="A65:E65"/>
    <mergeCell ref="A59:E5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2016-08-04T07:17:36Z</dcterms:modified>
</cp:coreProperties>
</file>