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2"/>
  </bookViews>
  <sheets>
    <sheet name="1 кв." sheetId="1" r:id="rId1"/>
    <sheet name="2 кв." sheetId="2" r:id="rId2"/>
    <sheet name="3 кв." sheetId="3" r:id="rId3"/>
  </sheets>
  <definedNames>
    <definedName name="_edn1" localSheetId="0">'1 кв.'!$A$88</definedName>
    <definedName name="_edn2" localSheetId="0">'1 кв.'!$A$90</definedName>
    <definedName name="_edn3" localSheetId="0">'1 кв.'!$A$91</definedName>
    <definedName name="_edn4" localSheetId="0">'1 кв.'!$A$92</definedName>
    <definedName name="_ednref1" localSheetId="0">'1 кв.'!#REF!</definedName>
    <definedName name="_ednref2" localSheetId="0">'1 кв.'!$A$61</definedName>
    <definedName name="_ednref3" localSheetId="0">'1 кв.'!$D$60</definedName>
    <definedName name="_ednref4" localSheetId="0">'1 кв.'!$D$61</definedName>
    <definedName name="_xlnm.Print_Area" localSheetId="0">'1 кв.'!$A$1:$E$60</definedName>
    <definedName name="_xlnm.Print_Area" localSheetId="1">'2 кв.'!$A$1:$E$72</definedName>
    <definedName name="_xlnm.Print_Area" localSheetId="2">'3 кв.'!$A$1:$E$69</definedName>
  </definedNames>
  <calcPr calcId="145621"/>
</workbook>
</file>

<file path=xl/calcChain.xml><?xml version="1.0" encoding="utf-8"?>
<calcChain xmlns="http://schemas.openxmlformats.org/spreadsheetml/2006/main">
  <c r="E49" i="3" l="1"/>
  <c r="B69" i="3" s="1"/>
  <c r="E47" i="3"/>
  <c r="E46" i="3"/>
  <c r="E43" i="3"/>
  <c r="E44" i="3"/>
  <c r="E45" i="3" l="1"/>
  <c r="E39" i="3"/>
  <c r="E38" i="3"/>
  <c r="E35" i="3"/>
  <c r="E34" i="3"/>
  <c r="E33" i="3"/>
  <c r="E32" i="3"/>
  <c r="E31" i="3"/>
  <c r="E30" i="3"/>
  <c r="E29" i="3"/>
  <c r="E28" i="3"/>
  <c r="E40" i="2" l="1"/>
  <c r="G40" i="2" s="1"/>
  <c r="G44" i="2" s="1"/>
  <c r="G41" i="2"/>
  <c r="G29" i="2"/>
  <c r="G30" i="2"/>
  <c r="G31" i="2"/>
  <c r="G32" i="2"/>
  <c r="G33" i="2"/>
  <c r="G34" i="2"/>
  <c r="G35" i="2"/>
  <c r="G36" i="2"/>
  <c r="G37" i="2"/>
  <c r="G38" i="2"/>
  <c r="G39" i="2"/>
  <c r="G28" i="2"/>
  <c r="B71" i="2"/>
  <c r="E53" i="2" l="1"/>
  <c r="E48" i="2"/>
  <c r="E50" i="2"/>
  <c r="E42" i="2"/>
  <c r="E43" i="2"/>
  <c r="E44" i="2"/>
  <c r="E45" i="2"/>
  <c r="E46" i="2"/>
  <c r="E47" i="2"/>
  <c r="E49" i="2"/>
  <c r="E41" i="2"/>
  <c r="E39" i="2"/>
  <c r="E38" i="2"/>
  <c r="E35" i="2"/>
  <c r="E34" i="2"/>
  <c r="E33" i="2"/>
  <c r="E32" i="2"/>
  <c r="E31" i="2"/>
  <c r="E30" i="2"/>
  <c r="E29" i="2"/>
  <c r="E28" i="2"/>
  <c r="B72" i="2" s="1"/>
  <c r="E33" i="1" l="1"/>
  <c r="E41" i="1"/>
  <c r="E44" i="1" l="1"/>
  <c r="E43" i="1"/>
  <c r="E46" i="1"/>
  <c r="E42" i="1"/>
  <c r="E39" i="1" l="1"/>
  <c r="E38" i="1"/>
  <c r="E34" i="1"/>
  <c r="E32" i="1" l="1"/>
  <c r="E31" i="1"/>
  <c r="E30" i="1"/>
  <c r="E29" i="1"/>
  <c r="E35" i="1" l="1"/>
  <c r="E28" i="1"/>
</calcChain>
</file>

<file path=xl/sharedStrings.xml><?xml version="1.0" encoding="utf-8"?>
<sst xmlns="http://schemas.openxmlformats.org/spreadsheetml/2006/main" count="303" uniqueCount="101">
  <si>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</si>
  <si>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</si>
  <si>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</si>
  <si>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</si>
  <si>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Аварийно-диспетчерская служба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</si>
  <si>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</si>
  <si>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</si>
  <si>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</si>
  <si>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</si>
  <si>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</si>
  <si>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</si>
  <si>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</si>
  <si>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</si>
  <si>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</si>
  <si>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</si>
  <si>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>"31" 03  2016 г.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</si>
  <si>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</si>
  <si>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</si>
  <si>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</si>
  <si>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</si>
  <si>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</si>
  <si>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</si>
  <si>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</si>
  <si>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</si>
  <si>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в течение 1 часа после получения заявки диспетчером</t>
  </si>
  <si>
    <t>Вывоз ТБО</t>
  </si>
  <si>
    <t>вывоз ТБО осуществляется ежедневно, КГО – 2 раза в неделю</t>
  </si>
  <si>
    <t>Обслуживание внутренних газопроводов дома</t>
  </si>
  <si>
    <t>Осмотр конструкций здания, инженерных сетей, ППР, плановая подготовка к осенне-зимнему периоду</t>
  </si>
  <si>
    <t>Общепроизводственные расходы</t>
  </si>
  <si>
    <t>определена приложением № 9 к договору №9 от 01.04.2015 г.</t>
  </si>
  <si>
    <t>Санитарное содержание придомовой территории</t>
  </si>
  <si>
    <t>Санитарное содержание мест общего пользования дома</t>
  </si>
  <si>
    <t>Обслуживание ОПУ ТЭ</t>
  </si>
  <si>
    <t>Согласно регламента</t>
  </si>
  <si>
    <t>ежеквартально</t>
  </si>
  <si>
    <t>Услуги по дератизации и дезинфекции</t>
  </si>
  <si>
    <t>По заявке собственников или 4 раза в год</t>
  </si>
  <si>
    <t>Расходы по управлению МКД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</si>
  <si>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</si>
  <si>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</si>
  <si>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</si>
  <si>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Периодическая проверка технического состояния вентиляционных каналов, дымоходов</t>
  </si>
  <si>
    <t>Обслуживание ОПУ ХВС</t>
  </si>
  <si>
    <t>г. Россошь, ул. Свердлова, д. 49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</si>
  <si>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Тритенко Валентины Петровны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</si>
  <si>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№16 от 09.03.2015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</si>
  <si>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</si>
  <si>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</si>
  <si>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Итого расходов:</t>
  </si>
  <si>
    <t>Замена ламп 3 под. Выбило автомат освещения 3 под в ВРУ (кв.51)</t>
  </si>
  <si>
    <t>Уборка мусора в подвале (кв.51)</t>
  </si>
  <si>
    <t>Ремонт качелей на дет.площадке</t>
  </si>
  <si>
    <t>Ремонт кровли (кв.45)</t>
  </si>
  <si>
    <t>Стоимость материалов</t>
  </si>
  <si>
    <t>1 квартал</t>
  </si>
  <si>
    <t>руб.</t>
  </si>
  <si>
    <t>январь</t>
  </si>
  <si>
    <t>март</t>
  </si>
  <si>
    <t>ч/час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</si>
  <si>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</si>
  <si>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Тритенко В.П.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</si>
  <si>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двенадцать тысяч шестьсот девяносто один ( прописью) рубль 36 копеек.</t>
    </r>
  </si>
  <si>
    <t>Настоящий Акт составлен в 2-х экземплярах, имеющий одинаковую юридическую силу, по одному для каждой Стороны.</t>
  </si>
  <si>
    <t>"30" 06  2016 г.</t>
  </si>
  <si>
    <t>Спил деревьев (кв.51)</t>
  </si>
  <si>
    <t>Ремонт рамы 3 под. (кв.51)</t>
  </si>
  <si>
    <t>Ремонт кровли (кв.51)</t>
  </si>
  <si>
    <t>Штукатурка и покраска швов (кв.16)</t>
  </si>
  <si>
    <t xml:space="preserve">Замена КНС в подвале </t>
  </si>
  <si>
    <t>Ремонт мягкой кровли (кв.14)</t>
  </si>
  <si>
    <t>Штукатурка швов (кв.3613,38)</t>
  </si>
  <si>
    <t>Осмотр балкона по заявке (кв.8)</t>
  </si>
  <si>
    <t xml:space="preserve">Ремонт горки, установка досок настила </t>
  </si>
  <si>
    <t>2 квартал</t>
  </si>
  <si>
    <t>ремонт кодового замка, замена доводчика (кв.51)</t>
  </si>
  <si>
    <t>апрель</t>
  </si>
  <si>
    <t>май</t>
  </si>
  <si>
    <t>июнь</t>
  </si>
  <si>
    <t xml:space="preserve">определена приложением № 9 к договору </t>
  </si>
  <si>
    <t>Информация для собственников:</t>
  </si>
  <si>
    <t>Остаток на начало года</t>
  </si>
  <si>
    <t xml:space="preserve">Предъявлено населению </t>
  </si>
  <si>
    <t>в т.ч. Оплачено</t>
  </si>
  <si>
    <t xml:space="preserve">Итого остаток на конец квартала </t>
  </si>
  <si>
    <t>Масленица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</si>
  <si>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 одна тысяча шестьсот семьдесят (прописью) рублей 98 копеек.</t>
    </r>
  </si>
  <si>
    <t>"30" 09  2016 г.</t>
  </si>
  <si>
    <t>3 квартал</t>
  </si>
  <si>
    <t>Покраска 6 лавочек и 4 урн (кв.16)</t>
  </si>
  <si>
    <t>Установка отливов на балконных свесах (кв.59)</t>
  </si>
  <si>
    <t>Зачистка и покраска подвальных, входных дверей, стоек (кв.16)</t>
  </si>
  <si>
    <t>Устранение течи кровли (кв.51)</t>
  </si>
  <si>
    <t>Ремонт кровли 50 м2 (кв.51)</t>
  </si>
  <si>
    <t>июль</t>
  </si>
  <si>
    <t>сентябрь</t>
  </si>
  <si>
    <t>интернет</t>
  </si>
  <si>
    <t>Замена окон в МОП</t>
  </si>
  <si>
    <t>16 шт</t>
  </si>
  <si>
    <t>Поверка ПУ ТЭ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</si>
  <si>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2016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2016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двадцать семь тысяч двадцать девять рублей 83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</si>
</sst>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3" xfId="0" applyFont="1" applyFill="1" applyBorder="1" applyAlignment="1">
      <alignment wrapText="1"/>
    </xf>
    <xf numFmtId="0" fontId="12" fillId="0" borderId="4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2" fillId="0" borderId="4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43" fontId="8" fillId="0" borderId="0" xfId="1" applyFont="1"/>
    <xf numFmtId="0" fontId="3" fillId="0" borderId="0" xfId="0" applyFont="1" applyAlignment="1"/>
    <xf numFmtId="43" fontId="4" fillId="0" borderId="0" xfId="1" applyFont="1"/>
    <xf numFmtId="0" fontId="13" fillId="0" borderId="0" xfId="0" applyFont="1"/>
    <xf numFmtId="43" fontId="4" fillId="0" borderId="0" xfId="0" applyNumberFormat="1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2" fillId="0" borderId="10" xfId="0" applyFont="1" applyFill="1" applyBorder="1" applyAlignment="1">
      <alignment wrapText="1"/>
    </xf>
    <xf numFmtId="0" fontId="12" fillId="0" borderId="1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37" zoomScaleNormal="100" zoomScaleSheetLayoutView="100" workbookViewId="0">
      <selection activeCell="E40" sqref="E4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47" t="s">
        <v>12</v>
      </c>
      <c r="B1" s="47"/>
      <c r="C1" s="47"/>
      <c r="D1" s="47"/>
      <c r="E1" s="47"/>
    </row>
    <row r="2" spans="1:5" ht="32.25" customHeight="1" x14ac:dyDescent="0.3">
      <c r="A2" s="45" t="s">
        <v>13</v>
      </c>
      <c r="B2" s="46"/>
      <c r="C2" s="46"/>
      <c r="D2" s="46"/>
      <c r="E2" s="46"/>
    </row>
    <row r="3" spans="1:5" x14ac:dyDescent="0.25">
      <c r="A3" s="5"/>
      <c r="B3" s="4"/>
      <c r="C3" s="4"/>
      <c r="D3" s="4"/>
      <c r="E3" s="4"/>
    </row>
    <row r="4" spans="1:5" s="1" customFormat="1" ht="17.25" customHeight="1" x14ac:dyDescent="0.3">
      <c r="A4" s="7" t="s">
        <v>14</v>
      </c>
      <c r="B4" s="12"/>
      <c r="C4" s="12"/>
      <c r="D4" s="50" t="s">
        <v>15</v>
      </c>
      <c r="E4" s="50"/>
    </row>
    <row r="5" spans="1:5" ht="8.25" customHeight="1" x14ac:dyDescent="0.25">
      <c r="A5" s="5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48" t="s">
        <v>44</v>
      </c>
      <c r="B7" s="48"/>
      <c r="C7" s="48"/>
      <c r="D7" s="48"/>
      <c r="E7" s="48"/>
    </row>
    <row r="8" spans="1:5" x14ac:dyDescent="0.25">
      <c r="A8" s="49" t="s">
        <v>1</v>
      </c>
      <c r="B8" s="49"/>
      <c r="C8" s="49"/>
      <c r="D8" s="49"/>
      <c r="E8" s="49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44" t="s">
        <v>45</v>
      </c>
      <c r="B10" s="44"/>
      <c r="C10" s="44"/>
      <c r="D10" s="44"/>
      <c r="E10" s="44"/>
    </row>
    <row r="11" spans="1:5" ht="22.5" customHeight="1" x14ac:dyDescent="0.25">
      <c r="A11" s="51" t="s">
        <v>16</v>
      </c>
      <c r="B11" s="52"/>
      <c r="C11" s="52"/>
      <c r="D11" s="52"/>
      <c r="E11" s="52"/>
    </row>
    <row r="12" spans="1:5" ht="9" customHeight="1" x14ac:dyDescent="0.25">
      <c r="A12" s="43"/>
      <c r="B12" s="43"/>
      <c r="C12" s="43"/>
      <c r="D12" s="43"/>
      <c r="E12" s="43"/>
    </row>
    <row r="13" spans="1:5" ht="30.75" customHeight="1" x14ac:dyDescent="0.25">
      <c r="A13" s="44" t="s">
        <v>46</v>
      </c>
      <c r="B13" s="44"/>
      <c r="C13" s="44"/>
      <c r="D13" s="44"/>
      <c r="E13" s="44"/>
    </row>
    <row r="14" spans="1:5" x14ac:dyDescent="0.25">
      <c r="A14" s="49" t="s">
        <v>17</v>
      </c>
      <c r="B14" s="43"/>
      <c r="C14" s="43"/>
      <c r="D14" s="43"/>
      <c r="E14" s="43"/>
    </row>
    <row r="15" spans="1:5" x14ac:dyDescent="0.25">
      <c r="A15" s="43"/>
      <c r="B15" s="43"/>
      <c r="C15" s="43"/>
      <c r="D15" s="43"/>
      <c r="E15" s="43"/>
    </row>
    <row r="16" spans="1:5" x14ac:dyDescent="0.25">
      <c r="A16" s="44" t="s">
        <v>39</v>
      </c>
      <c r="B16" s="44"/>
      <c r="C16" s="44"/>
      <c r="D16" s="44"/>
      <c r="E16" s="44"/>
    </row>
    <row r="17" spans="1:7" ht="11.25" customHeight="1" x14ac:dyDescent="0.25">
      <c r="A17" s="49" t="s">
        <v>2</v>
      </c>
      <c r="B17" s="43"/>
      <c r="C17" s="43"/>
      <c r="D17" s="43"/>
      <c r="E17" s="43"/>
    </row>
    <row r="18" spans="1:7" ht="11.25" customHeight="1" x14ac:dyDescent="0.25">
      <c r="A18" s="6"/>
      <c r="B18" s="5"/>
      <c r="C18" s="5"/>
      <c r="D18" s="5"/>
      <c r="E18" s="5"/>
    </row>
    <row r="19" spans="1:7" x14ac:dyDescent="0.25">
      <c r="A19" s="44" t="s">
        <v>40</v>
      </c>
      <c r="B19" s="44"/>
      <c r="C19" s="44"/>
      <c r="D19" s="44"/>
      <c r="E19" s="44"/>
    </row>
    <row r="20" spans="1:7" ht="10.5" customHeight="1" x14ac:dyDescent="0.25">
      <c r="A20" s="49" t="s">
        <v>18</v>
      </c>
      <c r="B20" s="43"/>
      <c r="C20" s="43"/>
      <c r="D20" s="43"/>
      <c r="E20" s="43"/>
    </row>
    <row r="21" spans="1:7" x14ac:dyDescent="0.25">
      <c r="A21" s="43"/>
      <c r="B21" s="43"/>
      <c r="C21" s="43"/>
      <c r="D21" s="43"/>
      <c r="E21" s="43"/>
    </row>
    <row r="22" spans="1:7" ht="30.75" customHeight="1" x14ac:dyDescent="0.25">
      <c r="A22" s="44" t="s">
        <v>19</v>
      </c>
      <c r="B22" s="44"/>
      <c r="C22" s="44"/>
      <c r="D22" s="44"/>
      <c r="E22" s="44"/>
    </row>
    <row r="23" spans="1:7" x14ac:dyDescent="0.25">
      <c r="A23" s="43"/>
      <c r="B23" s="43"/>
      <c r="C23" s="43"/>
      <c r="D23" s="43"/>
      <c r="E23" s="43"/>
    </row>
    <row r="24" spans="1:7" ht="63.75" customHeight="1" x14ac:dyDescent="0.25">
      <c r="A24" s="44" t="s">
        <v>47</v>
      </c>
      <c r="B24" s="44"/>
      <c r="C24" s="44"/>
      <c r="D24" s="44"/>
      <c r="E24" s="44"/>
    </row>
    <row r="25" spans="1:7" ht="33.75" customHeight="1" x14ac:dyDescent="0.25">
      <c r="A25" s="53" t="s">
        <v>48</v>
      </c>
      <c r="B25" s="53"/>
      <c r="C25" s="53"/>
      <c r="D25" s="53"/>
      <c r="E25" s="53"/>
    </row>
    <row r="26" spans="1:7" x14ac:dyDescent="0.25">
      <c r="A26" s="53"/>
      <c r="B26" s="53"/>
      <c r="C26" s="53"/>
      <c r="D26" s="53"/>
      <c r="E26" s="53"/>
      <c r="F26" s="2">
        <v>2695.2</v>
      </c>
      <c r="G26" s="2">
        <v>3</v>
      </c>
    </row>
    <row r="27" spans="1:7" ht="124.2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9.6" x14ac:dyDescent="0.25">
      <c r="A28" s="9" t="s">
        <v>4</v>
      </c>
      <c r="B28" s="11" t="s">
        <v>24</v>
      </c>
      <c r="C28" s="3" t="s">
        <v>5</v>
      </c>
      <c r="D28" s="3">
        <v>1.94</v>
      </c>
      <c r="E28" s="10">
        <f>D28*F26*G26</f>
        <v>15686.063999999998</v>
      </c>
    </row>
    <row r="29" spans="1:7" ht="52.8" x14ac:dyDescent="0.25">
      <c r="A29" s="9" t="s">
        <v>25</v>
      </c>
      <c r="B29" s="11" t="s">
        <v>26</v>
      </c>
      <c r="C29" s="3" t="s">
        <v>5</v>
      </c>
      <c r="D29" s="3">
        <v>2.25</v>
      </c>
      <c r="E29" s="10">
        <f>D29*F26*G26</f>
        <v>18192.599999999999</v>
      </c>
    </row>
    <row r="30" spans="1:7" ht="52.8" x14ac:dyDescent="0.25">
      <c r="A30" s="9" t="s">
        <v>31</v>
      </c>
      <c r="B30" s="11" t="s">
        <v>30</v>
      </c>
      <c r="C30" s="3" t="s">
        <v>5</v>
      </c>
      <c r="D30" s="3">
        <v>2.0099999999999998</v>
      </c>
      <c r="E30" s="10">
        <f>D30*F26*G26</f>
        <v>16252.055999999997</v>
      </c>
    </row>
    <row r="31" spans="1:7" ht="52.8" x14ac:dyDescent="0.25">
      <c r="A31" s="9" t="s">
        <v>32</v>
      </c>
      <c r="B31" s="11" t="s">
        <v>30</v>
      </c>
      <c r="C31" s="3" t="s">
        <v>5</v>
      </c>
      <c r="D31" s="3">
        <v>1.5</v>
      </c>
      <c r="E31" s="10">
        <f>D31*F26*G26</f>
        <v>12128.4</v>
      </c>
    </row>
    <row r="32" spans="1:7" x14ac:dyDescent="0.25">
      <c r="A32" s="9" t="s">
        <v>33</v>
      </c>
      <c r="B32" s="13" t="s">
        <v>34</v>
      </c>
      <c r="C32" s="3" t="s">
        <v>5</v>
      </c>
      <c r="D32" s="3">
        <v>0.61</v>
      </c>
      <c r="E32" s="10">
        <f>D32*F26*G26</f>
        <v>4932.2159999999994</v>
      </c>
    </row>
    <row r="33" spans="1:5" x14ac:dyDescent="0.25">
      <c r="A33" s="9" t="s">
        <v>43</v>
      </c>
      <c r="B33" s="13" t="s">
        <v>34</v>
      </c>
      <c r="C33" s="3" t="s">
        <v>5</v>
      </c>
      <c r="D33" s="3">
        <v>0.15</v>
      </c>
      <c r="E33" s="10">
        <f>D33*F26*G26</f>
        <v>1212.8399999999999</v>
      </c>
    </row>
    <row r="34" spans="1:5" ht="55.2" x14ac:dyDescent="0.25">
      <c r="A34" s="9" t="s">
        <v>28</v>
      </c>
      <c r="B34" s="11" t="s">
        <v>30</v>
      </c>
      <c r="C34" s="3" t="s">
        <v>5</v>
      </c>
      <c r="D34" s="3">
        <v>0.43</v>
      </c>
      <c r="E34" s="10">
        <f>D34*F26*G26</f>
        <v>3476.808</v>
      </c>
    </row>
    <row r="35" spans="1:5" ht="52.8" x14ac:dyDescent="0.25">
      <c r="A35" s="9" t="s">
        <v>27</v>
      </c>
      <c r="B35" s="11" t="s">
        <v>30</v>
      </c>
      <c r="C35" s="3" t="s">
        <v>5</v>
      </c>
      <c r="D35" s="3">
        <v>0.08</v>
      </c>
      <c r="E35" s="10">
        <f>D35*F26*G26</f>
        <v>646.84799999999996</v>
      </c>
    </row>
    <row r="36" spans="1:5" ht="55.2" x14ac:dyDescent="0.25">
      <c r="A36" s="9" t="s">
        <v>42</v>
      </c>
      <c r="B36" s="11" t="s">
        <v>35</v>
      </c>
      <c r="C36" s="3" t="s">
        <v>5</v>
      </c>
      <c r="D36" s="3">
        <v>0.3</v>
      </c>
      <c r="E36" s="10">
        <v>3600</v>
      </c>
    </row>
    <row r="37" spans="1:5" ht="39.6" x14ac:dyDescent="0.25">
      <c r="A37" s="9" t="s">
        <v>36</v>
      </c>
      <c r="B37" s="11" t="s">
        <v>37</v>
      </c>
      <c r="C37" s="3" t="s">
        <v>5</v>
      </c>
      <c r="D37" s="3">
        <v>0.28999999999999998</v>
      </c>
      <c r="E37" s="10">
        <v>0</v>
      </c>
    </row>
    <row r="38" spans="1:5" x14ac:dyDescent="0.25">
      <c r="A38" s="9" t="s">
        <v>29</v>
      </c>
      <c r="B38" s="11" t="s">
        <v>41</v>
      </c>
      <c r="C38" s="3" t="s">
        <v>5</v>
      </c>
      <c r="D38" s="3">
        <v>0.63</v>
      </c>
      <c r="E38" s="10">
        <f>D38*F26*G26</f>
        <v>5093.9279999999999</v>
      </c>
    </row>
    <row r="39" spans="1:5" ht="14.4" thickBot="1" x14ac:dyDescent="0.3">
      <c r="A39" s="21" t="s">
        <v>38</v>
      </c>
      <c r="B39" s="22" t="s">
        <v>41</v>
      </c>
      <c r="C39" s="23" t="s">
        <v>5</v>
      </c>
      <c r="D39" s="23">
        <v>3.3</v>
      </c>
      <c r="E39" s="24">
        <f>D39*F26*G26</f>
        <v>26682.479999999996</v>
      </c>
    </row>
    <row r="40" spans="1:5" ht="14.4" thickBot="1" x14ac:dyDescent="0.3">
      <c r="A40" s="28" t="s">
        <v>54</v>
      </c>
      <c r="B40" s="29" t="s">
        <v>55</v>
      </c>
      <c r="C40" s="30" t="s">
        <v>56</v>
      </c>
      <c r="D40" s="30"/>
      <c r="E40" s="31">
        <v>1432.28</v>
      </c>
    </row>
    <row r="41" spans="1:5" ht="41.4" x14ac:dyDescent="0.25">
      <c r="A41" s="19" t="s">
        <v>50</v>
      </c>
      <c r="B41" s="25" t="s">
        <v>57</v>
      </c>
      <c r="C41" s="26" t="s">
        <v>59</v>
      </c>
      <c r="D41" s="26">
        <v>3</v>
      </c>
      <c r="E41" s="27">
        <f>D41*118.42</f>
        <v>355.26</v>
      </c>
    </row>
    <row r="42" spans="1:5" x14ac:dyDescent="0.25">
      <c r="A42" s="20" t="s">
        <v>51</v>
      </c>
      <c r="B42" s="11" t="s">
        <v>57</v>
      </c>
      <c r="C42" s="3" t="s">
        <v>59</v>
      </c>
      <c r="D42" s="3">
        <v>16</v>
      </c>
      <c r="E42" s="10">
        <f>D42*118.42</f>
        <v>1894.72</v>
      </c>
    </row>
    <row r="43" spans="1:5" x14ac:dyDescent="0.25">
      <c r="A43" s="20" t="s">
        <v>52</v>
      </c>
      <c r="B43" s="11" t="s">
        <v>57</v>
      </c>
      <c r="C43" s="3" t="s">
        <v>59</v>
      </c>
      <c r="D43" s="3">
        <v>1.33</v>
      </c>
      <c r="E43" s="10">
        <f>D43*118.42</f>
        <v>157.49860000000001</v>
      </c>
    </row>
    <row r="44" spans="1:5" x14ac:dyDescent="0.25">
      <c r="A44" s="20" t="s">
        <v>53</v>
      </c>
      <c r="B44" s="11" t="s">
        <v>58</v>
      </c>
      <c r="C44" s="3" t="s">
        <v>59</v>
      </c>
      <c r="D44" s="3">
        <v>8</v>
      </c>
      <c r="E44" s="10">
        <f>D44*118.42</f>
        <v>947.36</v>
      </c>
    </row>
    <row r="45" spans="1:5" x14ac:dyDescent="0.25">
      <c r="A45" s="9"/>
      <c r="B45" s="11"/>
      <c r="C45" s="3"/>
      <c r="D45" s="3"/>
      <c r="E45" s="10"/>
    </row>
    <row r="46" spans="1:5" s="18" customFormat="1" x14ac:dyDescent="0.25">
      <c r="A46" s="14" t="s">
        <v>49</v>
      </c>
      <c r="B46" s="15"/>
      <c r="C46" s="16"/>
      <c r="D46" s="16"/>
      <c r="E46" s="17">
        <f>SUM(E28:E45)</f>
        <v>112691.35859999999</v>
      </c>
    </row>
    <row r="48" spans="1:5" ht="42.75" customHeight="1" x14ac:dyDescent="0.25">
      <c r="A48" s="44" t="s">
        <v>62</v>
      </c>
      <c r="B48" s="44"/>
      <c r="C48" s="44"/>
      <c r="D48" s="44"/>
      <c r="E48" s="44"/>
    </row>
    <row r="49" spans="1:5" ht="30" customHeight="1" x14ac:dyDescent="0.25">
      <c r="A49" s="44" t="s">
        <v>23</v>
      </c>
      <c r="B49" s="44"/>
      <c r="C49" s="44"/>
      <c r="D49" s="44"/>
      <c r="E49" s="44"/>
    </row>
    <row r="50" spans="1:5" x14ac:dyDescent="0.25">
      <c r="A50" s="44" t="s">
        <v>22</v>
      </c>
      <c r="B50" s="44"/>
      <c r="C50" s="44"/>
      <c r="D50" s="44"/>
      <c r="E50" s="44"/>
    </row>
    <row r="51" spans="1:5" ht="31.5" customHeight="1" x14ac:dyDescent="0.25">
      <c r="A51" s="44" t="s">
        <v>63</v>
      </c>
      <c r="B51" s="44"/>
      <c r="C51" s="44"/>
      <c r="D51" s="44"/>
      <c r="E51" s="44"/>
    </row>
    <row r="52" spans="1:5" x14ac:dyDescent="0.25">
      <c r="A52" s="44" t="s">
        <v>20</v>
      </c>
      <c r="B52" s="44"/>
      <c r="C52" s="44"/>
      <c r="D52" s="44"/>
      <c r="E52" s="44"/>
    </row>
    <row r="53" spans="1:5" x14ac:dyDescent="0.25">
      <c r="A53" s="55" t="s">
        <v>6</v>
      </c>
      <c r="B53" s="55"/>
      <c r="C53" s="55"/>
      <c r="D53" s="55"/>
      <c r="E53" s="55"/>
    </row>
    <row r="54" spans="1:5" x14ac:dyDescent="0.25">
      <c r="A54" s="44" t="s">
        <v>20</v>
      </c>
      <c r="B54" s="44"/>
      <c r="C54" s="44"/>
      <c r="D54" s="44"/>
      <c r="E54" s="44"/>
    </row>
    <row r="55" spans="1:5" x14ac:dyDescent="0.25">
      <c r="A55" s="56" t="s">
        <v>60</v>
      </c>
      <c r="B55" s="56"/>
      <c r="C55" s="56"/>
      <c r="D55" s="56"/>
      <c r="E55" s="56"/>
    </row>
    <row r="56" spans="1:5" ht="11.25" customHeight="1" x14ac:dyDescent="0.25">
      <c r="B56" s="54" t="s">
        <v>21</v>
      </c>
      <c r="C56" s="54"/>
      <c r="D56" s="54"/>
      <c r="E56" s="8" t="s">
        <v>7</v>
      </c>
    </row>
    <row r="57" spans="1:5" x14ac:dyDescent="0.25">
      <c r="A57" s="6"/>
      <c r="B57" s="6"/>
      <c r="C57" s="6"/>
      <c r="D57" s="6"/>
      <c r="E57" s="6"/>
    </row>
    <row r="58" spans="1:5" x14ac:dyDescent="0.25">
      <c r="A58" s="56" t="s">
        <v>61</v>
      </c>
      <c r="B58" s="56"/>
      <c r="C58" s="56"/>
      <c r="D58" s="56"/>
      <c r="E58" s="56"/>
    </row>
    <row r="59" spans="1:5" ht="11.25" customHeight="1" x14ac:dyDescent="0.25">
      <c r="B59" s="54" t="s">
        <v>21</v>
      </c>
      <c r="C59" s="54"/>
      <c r="D59" s="54"/>
      <c r="E59" s="8" t="s">
        <v>7</v>
      </c>
    </row>
  </sheetData>
  <mergeCells count="34">
    <mergeCell ref="B56:D56"/>
    <mergeCell ref="B59:D59"/>
    <mergeCell ref="A50:E50"/>
    <mergeCell ref="A51:E51"/>
    <mergeCell ref="A52:E52"/>
    <mergeCell ref="A53:E53"/>
    <mergeCell ref="A54:E54"/>
    <mergeCell ref="A55:E55"/>
    <mergeCell ref="A58:E58"/>
    <mergeCell ref="A24:E24"/>
    <mergeCell ref="A25:E25"/>
    <mergeCell ref="A26:E26"/>
    <mergeCell ref="A48:E48"/>
    <mergeCell ref="A49:E49"/>
    <mergeCell ref="A23:E23"/>
    <mergeCell ref="A11:E11"/>
    <mergeCell ref="A12:E12"/>
    <mergeCell ref="A13:E13"/>
    <mergeCell ref="A14:E14"/>
    <mergeCell ref="A15:E15"/>
    <mergeCell ref="A16:E16"/>
    <mergeCell ref="A17:E17"/>
    <mergeCell ref="A19:E19"/>
    <mergeCell ref="A20:E20"/>
    <mergeCell ref="A21:E21"/>
    <mergeCell ref="A22:E22"/>
    <mergeCell ref="A9:E9"/>
    <mergeCell ref="A10:E10"/>
    <mergeCell ref="A2:E2"/>
    <mergeCell ref="A1:E1"/>
    <mergeCell ref="A6:E6"/>
    <mergeCell ref="A7:E7"/>
    <mergeCell ref="A8:E8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view="pageBreakPreview" topLeftCell="A61" zoomScaleNormal="100" zoomScaleSheetLayoutView="100" workbookViewId="0">
      <selection activeCell="C76" sqref="C7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9.109375" style="2"/>
    <col min="7" max="7" width="15.33203125" style="2" customWidth="1"/>
    <col min="8" max="16384" width="9.109375" style="2"/>
  </cols>
  <sheetData>
    <row r="1" spans="1:5" ht="15.6" x14ac:dyDescent="0.25">
      <c r="A1" s="47" t="s">
        <v>12</v>
      </c>
      <c r="B1" s="47"/>
      <c r="C1" s="47"/>
      <c r="D1" s="47"/>
      <c r="E1" s="47"/>
    </row>
    <row r="2" spans="1:5" ht="33" customHeight="1" x14ac:dyDescent="0.3">
      <c r="A2" s="45" t="s">
        <v>13</v>
      </c>
      <c r="B2" s="46"/>
      <c r="C2" s="46"/>
      <c r="D2" s="46"/>
      <c r="E2" s="46"/>
    </row>
    <row r="3" spans="1:5" x14ac:dyDescent="0.25">
      <c r="A3" s="32"/>
      <c r="B3" s="4"/>
      <c r="C3" s="4"/>
      <c r="D3" s="4"/>
      <c r="E3" s="4"/>
    </row>
    <row r="4" spans="1:5" s="1" customFormat="1" ht="15.6" x14ac:dyDescent="0.3">
      <c r="A4" s="7" t="s">
        <v>14</v>
      </c>
      <c r="B4" s="12"/>
      <c r="C4" s="12"/>
      <c r="D4" s="50" t="s">
        <v>64</v>
      </c>
      <c r="E4" s="50"/>
    </row>
    <row r="5" spans="1:5" x14ac:dyDescent="0.25">
      <c r="A5" s="32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48" t="s">
        <v>44</v>
      </c>
      <c r="B7" s="48"/>
      <c r="C7" s="48"/>
      <c r="D7" s="48"/>
      <c r="E7" s="48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3"/>
      <c r="B9" s="43"/>
      <c r="C9" s="43"/>
      <c r="D9" s="43"/>
      <c r="E9" s="43"/>
    </row>
    <row r="10" spans="1:5" x14ac:dyDescent="0.25">
      <c r="A10" s="44" t="s">
        <v>45</v>
      </c>
      <c r="B10" s="44"/>
      <c r="C10" s="44"/>
      <c r="D10" s="44"/>
      <c r="E10" s="44"/>
    </row>
    <row r="11" spans="1:5" ht="28.5" customHeight="1" x14ac:dyDescent="0.25">
      <c r="A11" s="51" t="s">
        <v>16</v>
      </c>
      <c r="B11" s="52"/>
      <c r="C11" s="52"/>
      <c r="D11" s="52"/>
      <c r="E11" s="52"/>
    </row>
    <row r="12" spans="1:5" x14ac:dyDescent="0.25">
      <c r="A12" s="43"/>
      <c r="B12" s="43"/>
      <c r="C12" s="43"/>
      <c r="D12" s="43"/>
      <c r="E12" s="43"/>
    </row>
    <row r="13" spans="1:5" ht="28.5" customHeight="1" x14ac:dyDescent="0.25">
      <c r="A13" s="44" t="s">
        <v>46</v>
      </c>
      <c r="B13" s="44"/>
      <c r="C13" s="44"/>
      <c r="D13" s="44"/>
      <c r="E13" s="44"/>
    </row>
    <row r="14" spans="1:5" x14ac:dyDescent="0.25">
      <c r="A14" s="49" t="s">
        <v>17</v>
      </c>
      <c r="B14" s="43"/>
      <c r="C14" s="43"/>
      <c r="D14" s="43"/>
      <c r="E14" s="43"/>
    </row>
    <row r="15" spans="1:5" x14ac:dyDescent="0.25">
      <c r="A15" s="43"/>
      <c r="B15" s="43"/>
      <c r="C15" s="43"/>
      <c r="D15" s="43"/>
      <c r="E15" s="43"/>
    </row>
    <row r="16" spans="1:5" x14ac:dyDescent="0.25">
      <c r="A16" s="44" t="s">
        <v>39</v>
      </c>
      <c r="B16" s="44"/>
      <c r="C16" s="44"/>
      <c r="D16" s="44"/>
      <c r="E16" s="44"/>
    </row>
    <row r="17" spans="1:7" ht="11.25" customHeight="1" x14ac:dyDescent="0.25">
      <c r="A17" s="49" t="s">
        <v>2</v>
      </c>
      <c r="B17" s="43"/>
      <c r="C17" s="43"/>
      <c r="D17" s="43"/>
      <c r="E17" s="43"/>
    </row>
    <row r="18" spans="1:7" ht="11.25" customHeight="1" x14ac:dyDescent="0.25">
      <c r="A18" s="33"/>
      <c r="B18" s="32"/>
      <c r="C18" s="32"/>
      <c r="D18" s="32"/>
      <c r="E18" s="32"/>
    </row>
    <row r="19" spans="1:7" x14ac:dyDescent="0.25">
      <c r="A19" s="44" t="s">
        <v>40</v>
      </c>
      <c r="B19" s="44"/>
      <c r="C19" s="44"/>
      <c r="D19" s="44"/>
      <c r="E19" s="44"/>
    </row>
    <row r="20" spans="1:7" ht="10.5" customHeight="1" x14ac:dyDescent="0.25">
      <c r="A20" s="49" t="s">
        <v>18</v>
      </c>
      <c r="B20" s="43"/>
      <c r="C20" s="43"/>
      <c r="D20" s="43"/>
      <c r="E20" s="43"/>
    </row>
    <row r="21" spans="1:7" x14ac:dyDescent="0.25">
      <c r="A21" s="43"/>
      <c r="B21" s="43"/>
      <c r="C21" s="43"/>
      <c r="D21" s="43"/>
      <c r="E21" s="43"/>
    </row>
    <row r="22" spans="1:7" ht="30.75" customHeight="1" x14ac:dyDescent="0.25">
      <c r="A22" s="44" t="s">
        <v>19</v>
      </c>
      <c r="B22" s="44"/>
      <c r="C22" s="44"/>
      <c r="D22" s="44"/>
      <c r="E22" s="44"/>
    </row>
    <row r="23" spans="1:7" x14ac:dyDescent="0.25">
      <c r="A23" s="43"/>
      <c r="B23" s="43"/>
      <c r="C23" s="43"/>
      <c r="D23" s="43"/>
      <c r="E23" s="43"/>
    </row>
    <row r="24" spans="1:7" ht="63.75" customHeight="1" x14ac:dyDescent="0.25">
      <c r="A24" s="44" t="s">
        <v>47</v>
      </c>
      <c r="B24" s="44"/>
      <c r="C24" s="44"/>
      <c r="D24" s="44"/>
      <c r="E24" s="44"/>
    </row>
    <row r="25" spans="1:7" ht="33.75" customHeight="1" x14ac:dyDescent="0.25">
      <c r="A25" s="53" t="s">
        <v>48</v>
      </c>
      <c r="B25" s="53"/>
      <c r="C25" s="53"/>
      <c r="D25" s="53"/>
      <c r="E25" s="53"/>
    </row>
    <row r="26" spans="1:7" x14ac:dyDescent="0.25">
      <c r="A26" s="53"/>
      <c r="B26" s="53"/>
      <c r="C26" s="53"/>
      <c r="D26" s="53"/>
      <c r="E26" s="53"/>
      <c r="F26" s="2">
        <v>2695.2</v>
      </c>
      <c r="G26" s="2">
        <v>3</v>
      </c>
    </row>
    <row r="27" spans="1:7" ht="124.2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9.6" x14ac:dyDescent="0.25">
      <c r="A28" s="9" t="s">
        <v>4</v>
      </c>
      <c r="B28" s="11" t="s">
        <v>24</v>
      </c>
      <c r="C28" s="3" t="s">
        <v>5</v>
      </c>
      <c r="D28" s="3">
        <v>1.54</v>
      </c>
      <c r="E28" s="10">
        <f>D28*F26*G26</f>
        <v>12451.824000000001</v>
      </c>
      <c r="G28" s="40">
        <f>E28+'1 кв.'!E28</f>
        <v>28137.887999999999</v>
      </c>
    </row>
    <row r="29" spans="1:7" ht="52.8" x14ac:dyDescent="0.25">
      <c r="A29" s="9" t="s">
        <v>25</v>
      </c>
      <c r="B29" s="11" t="s">
        <v>26</v>
      </c>
      <c r="C29" s="3" t="s">
        <v>5</v>
      </c>
      <c r="D29" s="3">
        <v>2.25</v>
      </c>
      <c r="E29" s="10">
        <f>D29*F26*G26</f>
        <v>18192.599999999999</v>
      </c>
      <c r="G29" s="40">
        <f>E29+'1 кв.'!E29</f>
        <v>36385.199999999997</v>
      </c>
    </row>
    <row r="30" spans="1:7" ht="39.6" x14ac:dyDescent="0.25">
      <c r="A30" s="9" t="s">
        <v>31</v>
      </c>
      <c r="B30" s="11" t="s">
        <v>79</v>
      </c>
      <c r="C30" s="3" t="s">
        <v>5</v>
      </c>
      <c r="D30" s="3">
        <v>2.0499999999999998</v>
      </c>
      <c r="E30" s="10">
        <f>D30*F26*G26</f>
        <v>16575.479999999996</v>
      </c>
      <c r="G30" s="40">
        <f>E30+'1 кв.'!E30</f>
        <v>32827.535999999993</v>
      </c>
    </row>
    <row r="31" spans="1:7" ht="39.6" x14ac:dyDescent="0.25">
      <c r="A31" s="9" t="s">
        <v>32</v>
      </c>
      <c r="B31" s="11" t="s">
        <v>79</v>
      </c>
      <c r="C31" s="3" t="s">
        <v>5</v>
      </c>
      <c r="D31" s="3">
        <v>1.55</v>
      </c>
      <c r="E31" s="10">
        <f>D31*F26*G26</f>
        <v>12532.679999999998</v>
      </c>
      <c r="G31" s="40">
        <f>E31+'1 кв.'!E31</f>
        <v>24661.079999999998</v>
      </c>
    </row>
    <row r="32" spans="1:7" x14ac:dyDescent="0.25">
      <c r="A32" s="9" t="s">
        <v>33</v>
      </c>
      <c r="B32" s="13" t="s">
        <v>34</v>
      </c>
      <c r="C32" s="3" t="s">
        <v>5</v>
      </c>
      <c r="D32" s="3">
        <v>0.61</v>
      </c>
      <c r="E32" s="10">
        <f>D32*F26*G26</f>
        <v>4932.2159999999994</v>
      </c>
      <c r="G32" s="40">
        <f>E32+'1 кв.'!E32</f>
        <v>9864.4319999999989</v>
      </c>
    </row>
    <row r="33" spans="1:7" x14ac:dyDescent="0.25">
      <c r="A33" s="9" t="s">
        <v>43</v>
      </c>
      <c r="B33" s="13" t="s">
        <v>34</v>
      </c>
      <c r="C33" s="3" t="s">
        <v>5</v>
      </c>
      <c r="D33" s="3">
        <v>0.15</v>
      </c>
      <c r="E33" s="10">
        <f>D33*F26*G26</f>
        <v>1212.8399999999999</v>
      </c>
      <c r="G33" s="40">
        <f>E33+'1 кв.'!E33</f>
        <v>2425.6799999999998</v>
      </c>
    </row>
    <row r="34" spans="1:7" ht="55.2" x14ac:dyDescent="0.25">
      <c r="A34" s="9" t="s">
        <v>28</v>
      </c>
      <c r="B34" s="11" t="s">
        <v>79</v>
      </c>
      <c r="C34" s="3" t="s">
        <v>5</v>
      </c>
      <c r="D34" s="3">
        <v>0.46</v>
      </c>
      <c r="E34" s="10">
        <f>D34*F26*G26</f>
        <v>3719.3759999999997</v>
      </c>
      <c r="G34" s="40">
        <f>E34+'1 кв.'!E34</f>
        <v>7196.1839999999993</v>
      </c>
    </row>
    <row r="35" spans="1:7" ht="39.6" x14ac:dyDescent="0.25">
      <c r="A35" s="9" t="s">
        <v>27</v>
      </c>
      <c r="B35" s="11" t="s">
        <v>79</v>
      </c>
      <c r="C35" s="3" t="s">
        <v>5</v>
      </c>
      <c r="D35" s="3">
        <v>0.08</v>
      </c>
      <c r="E35" s="10">
        <f>D35*F26*G26</f>
        <v>646.84799999999996</v>
      </c>
      <c r="G35" s="40">
        <f>E35+'1 кв.'!E35</f>
        <v>1293.6959999999999</v>
      </c>
    </row>
    <row r="36" spans="1:7" ht="55.2" x14ac:dyDescent="0.25">
      <c r="A36" s="9" t="s">
        <v>42</v>
      </c>
      <c r="B36" s="11" t="s">
        <v>35</v>
      </c>
      <c r="C36" s="3" t="s">
        <v>5</v>
      </c>
      <c r="D36" s="3">
        <v>0.3</v>
      </c>
      <c r="E36" s="10">
        <v>0</v>
      </c>
      <c r="G36" s="40">
        <f>E36+'1 кв.'!E36</f>
        <v>3600</v>
      </c>
    </row>
    <row r="37" spans="1:7" ht="39.6" x14ac:dyDescent="0.25">
      <c r="A37" s="9" t="s">
        <v>36</v>
      </c>
      <c r="B37" s="11" t="s">
        <v>37</v>
      </c>
      <c r="C37" s="3" t="s">
        <v>5</v>
      </c>
      <c r="D37" s="3">
        <v>0.28999999999999998</v>
      </c>
      <c r="E37" s="10">
        <v>0</v>
      </c>
      <c r="G37" s="40">
        <f>E37+'1 кв.'!E37</f>
        <v>0</v>
      </c>
    </row>
    <row r="38" spans="1:7" x14ac:dyDescent="0.25">
      <c r="A38" s="9" t="s">
        <v>29</v>
      </c>
      <c r="B38" s="11" t="s">
        <v>41</v>
      </c>
      <c r="C38" s="3" t="s">
        <v>5</v>
      </c>
      <c r="D38" s="3">
        <v>2.76</v>
      </c>
      <c r="E38" s="10">
        <f>D38*F26*G26</f>
        <v>22316.255999999994</v>
      </c>
      <c r="G38" s="40">
        <f>E38+'1 кв.'!E38</f>
        <v>27410.183999999994</v>
      </c>
    </row>
    <row r="39" spans="1:7" ht="14.4" thickBot="1" x14ac:dyDescent="0.3">
      <c r="A39" s="21" t="s">
        <v>38</v>
      </c>
      <c r="B39" s="22" t="s">
        <v>41</v>
      </c>
      <c r="C39" s="23" t="s">
        <v>5</v>
      </c>
      <c r="D39" s="23">
        <v>3.2</v>
      </c>
      <c r="E39" s="24">
        <f>D39*F26*G26</f>
        <v>25873.919999999998</v>
      </c>
      <c r="G39" s="40">
        <f>E39+'1 кв.'!E39</f>
        <v>52556.399999999994</v>
      </c>
    </row>
    <row r="40" spans="1:7" ht="14.4" thickBot="1" x14ac:dyDescent="0.3">
      <c r="A40" s="28" t="s">
        <v>54</v>
      </c>
      <c r="B40" s="29" t="s">
        <v>74</v>
      </c>
      <c r="C40" s="30" t="s">
        <v>56</v>
      </c>
      <c r="D40" s="30"/>
      <c r="E40" s="31">
        <f>1578.22+8770.65+1611.89</f>
        <v>11960.759999999998</v>
      </c>
      <c r="G40" s="40">
        <f>E40+'1 кв.'!E40</f>
        <v>13393.039999999999</v>
      </c>
    </row>
    <row r="41" spans="1:7" ht="27.6" x14ac:dyDescent="0.25">
      <c r="A41" s="20" t="s">
        <v>75</v>
      </c>
      <c r="B41" s="11" t="s">
        <v>76</v>
      </c>
      <c r="C41" s="26" t="s">
        <v>59</v>
      </c>
      <c r="D41" s="3">
        <v>2</v>
      </c>
      <c r="E41" s="27">
        <f>D41*126.7</f>
        <v>253.4</v>
      </c>
      <c r="G41" s="40">
        <f>E41+E42+E43+E44+E45+E46+E47+E48+E49+E50+E51+'1 кв.'!E41+'1 кв.'!E42+'1 кв.'!E43+'1 кв.'!E44</f>
        <v>24611.019599999996</v>
      </c>
    </row>
    <row r="42" spans="1:7" x14ac:dyDescent="0.25">
      <c r="A42" s="34" t="s">
        <v>65</v>
      </c>
      <c r="B42" s="11" t="s">
        <v>77</v>
      </c>
      <c r="C42" s="3" t="s">
        <v>59</v>
      </c>
      <c r="D42" s="3">
        <v>8</v>
      </c>
      <c r="E42" s="27">
        <f t="shared" ref="E42:E49" si="0">D42*126.7</f>
        <v>1013.6</v>
      </c>
    </row>
    <row r="43" spans="1:7" x14ac:dyDescent="0.25">
      <c r="A43" s="20" t="s">
        <v>66</v>
      </c>
      <c r="B43" s="11" t="s">
        <v>77</v>
      </c>
      <c r="C43" s="3" t="s">
        <v>59</v>
      </c>
      <c r="D43" s="3">
        <v>2</v>
      </c>
      <c r="E43" s="27">
        <f t="shared" si="0"/>
        <v>253.4</v>
      </c>
    </row>
    <row r="44" spans="1:7" x14ac:dyDescent="0.25">
      <c r="A44" s="20" t="s">
        <v>67</v>
      </c>
      <c r="B44" s="11" t="s">
        <v>77</v>
      </c>
      <c r="C44" s="3" t="s">
        <v>59</v>
      </c>
      <c r="D44" s="3">
        <v>8</v>
      </c>
      <c r="E44" s="27">
        <f t="shared" si="0"/>
        <v>1013.6</v>
      </c>
      <c r="G44" s="40">
        <f>SUM(G28:G43)</f>
        <v>264362.33959999995</v>
      </c>
    </row>
    <row r="45" spans="1:7" ht="27.6" x14ac:dyDescent="0.25">
      <c r="A45" s="20" t="s">
        <v>68</v>
      </c>
      <c r="B45" s="11" t="s">
        <v>77</v>
      </c>
      <c r="C45" s="3" t="s">
        <v>59</v>
      </c>
      <c r="D45" s="3">
        <v>110</v>
      </c>
      <c r="E45" s="27">
        <f t="shared" si="0"/>
        <v>13937</v>
      </c>
    </row>
    <row r="46" spans="1:7" x14ac:dyDescent="0.25">
      <c r="A46" s="20" t="s">
        <v>69</v>
      </c>
      <c r="B46" s="11" t="s">
        <v>78</v>
      </c>
      <c r="C46" s="3" t="s">
        <v>59</v>
      </c>
      <c r="D46" s="3">
        <v>12</v>
      </c>
      <c r="E46" s="27">
        <f t="shared" si="0"/>
        <v>1520.4</v>
      </c>
    </row>
    <row r="47" spans="1:7" x14ac:dyDescent="0.25">
      <c r="A47" s="34" t="s">
        <v>70</v>
      </c>
      <c r="B47" s="11" t="s">
        <v>78</v>
      </c>
      <c r="C47" s="3" t="s">
        <v>59</v>
      </c>
      <c r="D47" s="3">
        <v>4</v>
      </c>
      <c r="E47" s="27">
        <f t="shared" si="0"/>
        <v>506.8</v>
      </c>
    </row>
    <row r="48" spans="1:7" x14ac:dyDescent="0.25">
      <c r="A48" s="20" t="s">
        <v>71</v>
      </c>
      <c r="B48" s="11" t="s">
        <v>78</v>
      </c>
      <c r="C48" s="3" t="s">
        <v>59</v>
      </c>
      <c r="D48" s="3">
        <v>7.6</v>
      </c>
      <c r="E48" s="27">
        <f>D48*126.7</f>
        <v>962.92</v>
      </c>
    </row>
    <row r="49" spans="1:5" x14ac:dyDescent="0.25">
      <c r="A49" s="20" t="s">
        <v>72</v>
      </c>
      <c r="B49" s="11" t="s">
        <v>78</v>
      </c>
      <c r="C49" s="3" t="s">
        <v>59</v>
      </c>
      <c r="D49" s="3">
        <v>0.5</v>
      </c>
      <c r="E49" s="27">
        <f t="shared" si="0"/>
        <v>63.35</v>
      </c>
    </row>
    <row r="50" spans="1:5" ht="27.6" x14ac:dyDescent="0.25">
      <c r="A50" s="20" t="s">
        <v>73</v>
      </c>
      <c r="B50" s="11" t="s">
        <v>78</v>
      </c>
      <c r="C50" s="3" t="s">
        <v>59</v>
      </c>
      <c r="D50" s="3">
        <v>1.33</v>
      </c>
      <c r="E50" s="27">
        <f>D50*126.7</f>
        <v>168.51100000000002</v>
      </c>
    </row>
    <row r="51" spans="1:5" x14ac:dyDescent="0.25">
      <c r="A51" s="35" t="s">
        <v>85</v>
      </c>
      <c r="B51" s="11"/>
      <c r="C51" s="3"/>
      <c r="D51" s="3"/>
      <c r="E51" s="27">
        <v>1563.2</v>
      </c>
    </row>
    <row r="52" spans="1:5" x14ac:dyDescent="0.25">
      <c r="A52" s="35"/>
      <c r="B52" s="11"/>
      <c r="C52" s="3"/>
      <c r="D52" s="3"/>
      <c r="E52" s="10"/>
    </row>
    <row r="53" spans="1:5" s="18" customFormat="1" x14ac:dyDescent="0.25">
      <c r="A53" s="14" t="s">
        <v>49</v>
      </c>
      <c r="B53" s="15"/>
      <c r="C53" s="16"/>
      <c r="D53" s="16"/>
      <c r="E53" s="17">
        <f>SUM(E28:E52)</f>
        <v>151670.981</v>
      </c>
    </row>
    <row r="55" spans="1:5" ht="27" customHeight="1" x14ac:dyDescent="0.25">
      <c r="A55" s="44" t="s">
        <v>86</v>
      </c>
      <c r="B55" s="44"/>
      <c r="C55" s="44"/>
      <c r="D55" s="44"/>
      <c r="E55" s="44"/>
    </row>
    <row r="56" spans="1:5" ht="29.25" customHeight="1" x14ac:dyDescent="0.25">
      <c r="A56" s="44" t="s">
        <v>23</v>
      </c>
      <c r="B56" s="44"/>
      <c r="C56" s="44"/>
      <c r="D56" s="44"/>
      <c r="E56" s="44"/>
    </row>
    <row r="57" spans="1:5" x14ac:dyDescent="0.25">
      <c r="A57" s="44" t="s">
        <v>22</v>
      </c>
      <c r="B57" s="44"/>
      <c r="C57" s="44"/>
      <c r="D57" s="44"/>
      <c r="E57" s="44"/>
    </row>
    <row r="58" spans="1:5" x14ac:dyDescent="0.25">
      <c r="A58" s="44" t="s">
        <v>63</v>
      </c>
      <c r="B58" s="44"/>
      <c r="C58" s="44"/>
      <c r="D58" s="44"/>
      <c r="E58" s="44"/>
    </row>
    <row r="59" spans="1:5" x14ac:dyDescent="0.25">
      <c r="A59" s="44" t="s">
        <v>20</v>
      </c>
      <c r="B59" s="44"/>
      <c r="C59" s="44"/>
      <c r="D59" s="44"/>
      <c r="E59" s="44"/>
    </row>
    <row r="60" spans="1:5" x14ac:dyDescent="0.25">
      <c r="A60" s="55" t="s">
        <v>6</v>
      </c>
      <c r="B60" s="55"/>
      <c r="C60" s="55"/>
      <c r="D60" s="55"/>
      <c r="E60" s="55"/>
    </row>
    <row r="61" spans="1:5" x14ac:dyDescent="0.25">
      <c r="A61" s="44" t="s">
        <v>20</v>
      </c>
      <c r="B61" s="44"/>
      <c r="C61" s="44"/>
      <c r="D61" s="44"/>
      <c r="E61" s="44"/>
    </row>
    <row r="62" spans="1:5" x14ac:dyDescent="0.25">
      <c r="A62" s="56" t="s">
        <v>60</v>
      </c>
      <c r="B62" s="56"/>
      <c r="C62" s="56"/>
      <c r="D62" s="56"/>
      <c r="E62" s="56"/>
    </row>
    <row r="63" spans="1:5" x14ac:dyDescent="0.25">
      <c r="B63" s="54" t="s">
        <v>21</v>
      </c>
      <c r="C63" s="54"/>
      <c r="D63" s="54"/>
      <c r="E63" s="8" t="s">
        <v>7</v>
      </c>
    </row>
    <row r="64" spans="1:5" x14ac:dyDescent="0.25">
      <c r="A64" s="33"/>
      <c r="B64" s="33"/>
      <c r="C64" s="33"/>
      <c r="D64" s="33"/>
      <c r="E64" s="33"/>
    </row>
    <row r="65" spans="1:5" x14ac:dyDescent="0.25">
      <c r="A65" s="56" t="s">
        <v>61</v>
      </c>
      <c r="B65" s="56"/>
      <c r="C65" s="56"/>
      <c r="D65" s="56"/>
      <c r="E65" s="56"/>
    </row>
    <row r="66" spans="1:5" x14ac:dyDescent="0.25">
      <c r="B66" s="54" t="s">
        <v>21</v>
      </c>
      <c r="C66" s="54"/>
      <c r="D66" s="54"/>
      <c r="E66" s="8" t="s">
        <v>7</v>
      </c>
    </row>
    <row r="68" spans="1:5" x14ac:dyDescent="0.25">
      <c r="A68" s="18" t="s">
        <v>80</v>
      </c>
    </row>
    <row r="69" spans="1:5" x14ac:dyDescent="0.25">
      <c r="A69" s="2" t="s">
        <v>81</v>
      </c>
      <c r="B69" s="36">
        <v>67225.16</v>
      </c>
    </row>
    <row r="70" spans="1:5" ht="15.6" x14ac:dyDescent="0.3">
      <c r="A70" s="37" t="s">
        <v>82</v>
      </c>
      <c r="B70" s="38">
        <v>293264.73</v>
      </c>
    </row>
    <row r="71" spans="1:5" x14ac:dyDescent="0.25">
      <c r="A71" s="2" t="s">
        <v>83</v>
      </c>
      <c r="B71" s="38">
        <f>290902.53+4200</f>
        <v>295102.53000000003</v>
      </c>
    </row>
    <row r="72" spans="1:5" x14ac:dyDescent="0.25">
      <c r="A72" s="39" t="s">
        <v>84</v>
      </c>
      <c r="B72" s="36">
        <f>B69+B71-('1 кв.'!E46+'2 кв.'!E53)</f>
        <v>97965.350400000054</v>
      </c>
    </row>
  </sheetData>
  <mergeCells count="34">
    <mergeCell ref="A62:E62"/>
    <mergeCell ref="B63:D63"/>
    <mergeCell ref="A65:E65"/>
    <mergeCell ref="B66:D66"/>
    <mergeCell ref="A55:E55"/>
    <mergeCell ref="A56:E56"/>
    <mergeCell ref="A57:E57"/>
    <mergeCell ref="A58:E58"/>
    <mergeCell ref="A59:E59"/>
    <mergeCell ref="A60:E60"/>
    <mergeCell ref="A61:E61"/>
    <mergeCell ref="A22:E22"/>
    <mergeCell ref="A23:E23"/>
    <mergeCell ref="A24:E24"/>
    <mergeCell ref="A25:E25"/>
    <mergeCell ref="A26:E26"/>
    <mergeCell ref="A21:E21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9:E19"/>
    <mergeCell ref="A20:E20"/>
    <mergeCell ref="A8:E8"/>
    <mergeCell ref="A1:E1"/>
    <mergeCell ref="A2:E2"/>
    <mergeCell ref="D4:E4"/>
    <mergeCell ref="A6:E6"/>
    <mergeCell ref="A7:E7"/>
  </mergeCells>
  <printOptions horizontalCentered="1"/>
  <pageMargins left="0.31496062992125984" right="0.31496062992125984" top="0.15748031496062992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view="pageBreakPreview" topLeftCell="A38" zoomScaleNormal="100" zoomScaleSheetLayoutView="100" workbookViewId="0">
      <selection activeCell="C69" sqref="C6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9.109375" style="2"/>
    <col min="7" max="7" width="15.33203125" style="2" customWidth="1"/>
    <col min="8" max="16384" width="9.109375" style="2"/>
  </cols>
  <sheetData>
    <row r="1" spans="1:5" ht="15.6" x14ac:dyDescent="0.25">
      <c r="A1" s="47" t="s">
        <v>12</v>
      </c>
      <c r="B1" s="47"/>
      <c r="C1" s="47"/>
      <c r="D1" s="47"/>
      <c r="E1" s="47"/>
    </row>
    <row r="2" spans="1:5" ht="30.75" customHeight="1" x14ac:dyDescent="0.3">
      <c r="A2" s="45" t="s">
        <v>13</v>
      </c>
      <c r="B2" s="46"/>
      <c r="C2" s="46"/>
      <c r="D2" s="46"/>
      <c r="E2" s="46"/>
    </row>
    <row r="3" spans="1:5" x14ac:dyDescent="0.25">
      <c r="A3" s="41"/>
      <c r="B3" s="4"/>
      <c r="C3" s="4"/>
      <c r="D3" s="4"/>
      <c r="E3" s="4"/>
    </row>
    <row r="4" spans="1:5" s="1" customFormat="1" ht="15.6" x14ac:dyDescent="0.3">
      <c r="A4" s="7" t="s">
        <v>14</v>
      </c>
      <c r="B4" s="12"/>
      <c r="C4" s="12"/>
      <c r="D4" s="50" t="s">
        <v>87</v>
      </c>
      <c r="E4" s="50"/>
    </row>
    <row r="5" spans="1:5" x14ac:dyDescent="0.25">
      <c r="A5" s="41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48" t="s">
        <v>44</v>
      </c>
      <c r="B7" s="48"/>
      <c r="C7" s="48"/>
      <c r="D7" s="48"/>
      <c r="E7" s="48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3"/>
      <c r="B9" s="43"/>
      <c r="C9" s="43"/>
      <c r="D9" s="43"/>
      <c r="E9" s="43"/>
    </row>
    <row r="10" spans="1:5" x14ac:dyDescent="0.25">
      <c r="A10" s="44" t="s">
        <v>45</v>
      </c>
      <c r="B10" s="44"/>
      <c r="C10" s="44"/>
      <c r="D10" s="44"/>
      <c r="E10" s="44"/>
    </row>
    <row r="11" spans="1:5" ht="25.5" customHeight="1" x14ac:dyDescent="0.25">
      <c r="A11" s="51" t="s">
        <v>16</v>
      </c>
      <c r="B11" s="52"/>
      <c r="C11" s="52"/>
      <c r="D11" s="52"/>
      <c r="E11" s="52"/>
    </row>
    <row r="12" spans="1:5" x14ac:dyDescent="0.25">
      <c r="A12" s="43"/>
      <c r="B12" s="43"/>
      <c r="C12" s="43"/>
      <c r="D12" s="43"/>
      <c r="E12" s="43"/>
    </row>
    <row r="13" spans="1:5" ht="27" customHeight="1" x14ac:dyDescent="0.25">
      <c r="A13" s="44" t="s">
        <v>46</v>
      </c>
      <c r="B13" s="44"/>
      <c r="C13" s="44"/>
      <c r="D13" s="44"/>
      <c r="E13" s="44"/>
    </row>
    <row r="14" spans="1:5" x14ac:dyDescent="0.25">
      <c r="A14" s="49" t="s">
        <v>17</v>
      </c>
      <c r="B14" s="43"/>
      <c r="C14" s="43"/>
      <c r="D14" s="43"/>
      <c r="E14" s="43"/>
    </row>
    <row r="15" spans="1:5" x14ac:dyDescent="0.25">
      <c r="A15" s="43"/>
      <c r="B15" s="43"/>
      <c r="C15" s="43"/>
      <c r="D15" s="43"/>
      <c r="E15" s="43"/>
    </row>
    <row r="16" spans="1:5" x14ac:dyDescent="0.25">
      <c r="A16" s="44" t="s">
        <v>39</v>
      </c>
      <c r="B16" s="44"/>
      <c r="C16" s="44"/>
      <c r="D16" s="44"/>
      <c r="E16" s="44"/>
    </row>
    <row r="17" spans="1:7" ht="11.25" customHeight="1" x14ac:dyDescent="0.25">
      <c r="A17" s="49" t="s">
        <v>2</v>
      </c>
      <c r="B17" s="43"/>
      <c r="C17" s="43"/>
      <c r="D17" s="43"/>
      <c r="E17" s="43"/>
    </row>
    <row r="18" spans="1:7" ht="11.25" customHeight="1" x14ac:dyDescent="0.25">
      <c r="A18" s="42"/>
      <c r="B18" s="41"/>
      <c r="C18" s="41"/>
      <c r="D18" s="41"/>
      <c r="E18" s="41"/>
    </row>
    <row r="19" spans="1:7" x14ac:dyDescent="0.25">
      <c r="A19" s="44" t="s">
        <v>40</v>
      </c>
      <c r="B19" s="44"/>
      <c r="C19" s="44"/>
      <c r="D19" s="44"/>
      <c r="E19" s="44"/>
    </row>
    <row r="20" spans="1:7" ht="10.5" customHeight="1" x14ac:dyDescent="0.25">
      <c r="A20" s="49" t="s">
        <v>18</v>
      </c>
      <c r="B20" s="43"/>
      <c r="C20" s="43"/>
      <c r="D20" s="43"/>
      <c r="E20" s="43"/>
    </row>
    <row r="21" spans="1:7" x14ac:dyDescent="0.25">
      <c r="A21" s="43"/>
      <c r="B21" s="43"/>
      <c r="C21" s="43"/>
      <c r="D21" s="43"/>
      <c r="E21" s="43"/>
    </row>
    <row r="22" spans="1:7" ht="30.75" customHeight="1" x14ac:dyDescent="0.25">
      <c r="A22" s="44" t="s">
        <v>19</v>
      </c>
      <c r="B22" s="44"/>
      <c r="C22" s="44"/>
      <c r="D22" s="44"/>
      <c r="E22" s="44"/>
    </row>
    <row r="23" spans="1:7" x14ac:dyDescent="0.25">
      <c r="A23" s="43"/>
      <c r="B23" s="43"/>
      <c r="C23" s="43"/>
      <c r="D23" s="43"/>
      <c r="E23" s="43"/>
    </row>
    <row r="24" spans="1:7" ht="63.75" customHeight="1" x14ac:dyDescent="0.25">
      <c r="A24" s="44" t="s">
        <v>47</v>
      </c>
      <c r="B24" s="44"/>
      <c r="C24" s="44"/>
      <c r="D24" s="44"/>
      <c r="E24" s="44"/>
    </row>
    <row r="25" spans="1:7" ht="33.75" customHeight="1" x14ac:dyDescent="0.25">
      <c r="A25" s="53" t="s">
        <v>48</v>
      </c>
      <c r="B25" s="53"/>
      <c r="C25" s="53"/>
      <c r="D25" s="53"/>
      <c r="E25" s="53"/>
    </row>
    <row r="26" spans="1:7" x14ac:dyDescent="0.25">
      <c r="A26" s="53"/>
      <c r="B26" s="53"/>
      <c r="C26" s="53"/>
      <c r="D26" s="53"/>
      <c r="E26" s="53"/>
      <c r="F26" s="2">
        <v>2695.2</v>
      </c>
      <c r="G26" s="2">
        <v>3</v>
      </c>
    </row>
    <row r="27" spans="1:7" ht="124.2" x14ac:dyDescent="0.25">
      <c r="A27" s="3" t="s">
        <v>8</v>
      </c>
      <c r="B27" s="3" t="s">
        <v>11</v>
      </c>
      <c r="C27" s="3" t="s">
        <v>3</v>
      </c>
      <c r="D27" s="3" t="s">
        <v>10</v>
      </c>
      <c r="E27" s="3" t="s">
        <v>9</v>
      </c>
    </row>
    <row r="28" spans="1:7" ht="39.6" x14ac:dyDescent="0.25">
      <c r="A28" s="9" t="s">
        <v>4</v>
      </c>
      <c r="B28" s="11" t="s">
        <v>24</v>
      </c>
      <c r="C28" s="3" t="s">
        <v>5</v>
      </c>
      <c r="D28" s="3">
        <v>1.54</v>
      </c>
      <c r="E28" s="10">
        <f>D28*F26*G26</f>
        <v>12451.824000000001</v>
      </c>
      <c r="G28" s="40"/>
    </row>
    <row r="29" spans="1:7" ht="52.8" x14ac:dyDescent="0.25">
      <c r="A29" s="9" t="s">
        <v>25</v>
      </c>
      <c r="B29" s="11" t="s">
        <v>26</v>
      </c>
      <c r="C29" s="3" t="s">
        <v>5</v>
      </c>
      <c r="D29" s="3">
        <v>2.34</v>
      </c>
      <c r="E29" s="10">
        <f>D29*F26*G26</f>
        <v>18920.303999999996</v>
      </c>
      <c r="G29" s="40"/>
    </row>
    <row r="30" spans="1:7" ht="39.6" x14ac:dyDescent="0.25">
      <c r="A30" s="9" t="s">
        <v>31</v>
      </c>
      <c r="B30" s="11" t="s">
        <v>79</v>
      </c>
      <c r="C30" s="3" t="s">
        <v>5</v>
      </c>
      <c r="D30" s="3">
        <v>2.0499999999999998</v>
      </c>
      <c r="E30" s="10">
        <f>D30*F26*G26</f>
        <v>16575.479999999996</v>
      </c>
      <c r="G30" s="40"/>
    </row>
    <row r="31" spans="1:7" ht="39.6" x14ac:dyDescent="0.25">
      <c r="A31" s="9" t="s">
        <v>32</v>
      </c>
      <c r="B31" s="11" t="s">
        <v>79</v>
      </c>
      <c r="C31" s="3" t="s">
        <v>5</v>
      </c>
      <c r="D31" s="3">
        <v>1.55</v>
      </c>
      <c r="E31" s="10">
        <f>D31*F26*G26</f>
        <v>12532.679999999998</v>
      </c>
      <c r="G31" s="40"/>
    </row>
    <row r="32" spans="1:7" x14ac:dyDescent="0.25">
      <c r="A32" s="9" t="s">
        <v>33</v>
      </c>
      <c r="B32" s="13" t="s">
        <v>34</v>
      </c>
      <c r="C32" s="3" t="s">
        <v>5</v>
      </c>
      <c r="D32" s="3">
        <v>0.61</v>
      </c>
      <c r="E32" s="10">
        <f>D32*F26*G26</f>
        <v>4932.2159999999994</v>
      </c>
      <c r="G32" s="40"/>
    </row>
    <row r="33" spans="1:7" x14ac:dyDescent="0.25">
      <c r="A33" s="9" t="s">
        <v>43</v>
      </c>
      <c r="B33" s="13" t="s">
        <v>34</v>
      </c>
      <c r="C33" s="3" t="s">
        <v>5</v>
      </c>
      <c r="D33" s="3">
        <v>0.15</v>
      </c>
      <c r="E33" s="10">
        <f>D33*F26*G26</f>
        <v>1212.8399999999999</v>
      </c>
      <c r="G33" s="40"/>
    </row>
    <row r="34" spans="1:7" ht="55.2" x14ac:dyDescent="0.25">
      <c r="A34" s="9" t="s">
        <v>28</v>
      </c>
      <c r="B34" s="11" t="s">
        <v>79</v>
      </c>
      <c r="C34" s="3" t="s">
        <v>5</v>
      </c>
      <c r="D34" s="3">
        <v>0.46</v>
      </c>
      <c r="E34" s="10">
        <f>D34*F26*G26</f>
        <v>3719.3759999999997</v>
      </c>
      <c r="G34" s="40"/>
    </row>
    <row r="35" spans="1:7" ht="39.6" x14ac:dyDescent="0.25">
      <c r="A35" s="9" t="s">
        <v>27</v>
      </c>
      <c r="B35" s="11" t="s">
        <v>79</v>
      </c>
      <c r="C35" s="3" t="s">
        <v>5</v>
      </c>
      <c r="D35" s="3">
        <v>0.08</v>
      </c>
      <c r="E35" s="10">
        <f>D35*F26*G26</f>
        <v>646.84799999999996</v>
      </c>
      <c r="G35" s="40"/>
    </row>
    <row r="36" spans="1:7" ht="55.2" x14ac:dyDescent="0.25">
      <c r="A36" s="9" t="s">
        <v>42</v>
      </c>
      <c r="B36" s="11" t="s">
        <v>35</v>
      </c>
      <c r="C36" s="3" t="s">
        <v>5</v>
      </c>
      <c r="D36" s="3">
        <v>0.3</v>
      </c>
      <c r="E36" s="10">
        <v>0</v>
      </c>
      <c r="G36" s="40"/>
    </row>
    <row r="37" spans="1:7" ht="39.6" x14ac:dyDescent="0.25">
      <c r="A37" s="9" t="s">
        <v>36</v>
      </c>
      <c r="B37" s="11" t="s">
        <v>37</v>
      </c>
      <c r="C37" s="3" t="s">
        <v>5</v>
      </c>
      <c r="D37" s="3">
        <v>0.28999999999999998</v>
      </c>
      <c r="E37" s="10">
        <v>0</v>
      </c>
      <c r="G37" s="40"/>
    </row>
    <row r="38" spans="1:7" x14ac:dyDescent="0.25">
      <c r="A38" s="9" t="s">
        <v>29</v>
      </c>
      <c r="B38" s="11" t="s">
        <v>41</v>
      </c>
      <c r="C38" s="3" t="s">
        <v>5</v>
      </c>
      <c r="D38" s="3">
        <v>2.76</v>
      </c>
      <c r="E38" s="10">
        <f>D38*F26*G26</f>
        <v>22316.255999999994</v>
      </c>
      <c r="G38" s="40"/>
    </row>
    <row r="39" spans="1:7" x14ac:dyDescent="0.25">
      <c r="A39" s="21" t="s">
        <v>38</v>
      </c>
      <c r="B39" s="22" t="s">
        <v>41</v>
      </c>
      <c r="C39" s="23" t="s">
        <v>5</v>
      </c>
      <c r="D39" s="23">
        <v>3.2</v>
      </c>
      <c r="E39" s="24">
        <f>D39*F26*G26</f>
        <v>25873.919999999998</v>
      </c>
      <c r="G39" s="40"/>
    </row>
    <row r="40" spans="1:7" x14ac:dyDescent="0.25">
      <c r="A40" s="21" t="s">
        <v>99</v>
      </c>
      <c r="B40" s="22" t="s">
        <v>88</v>
      </c>
      <c r="C40" s="23" t="s">
        <v>56</v>
      </c>
      <c r="D40" s="23"/>
      <c r="E40" s="24">
        <v>10531.5</v>
      </c>
      <c r="G40" s="40"/>
    </row>
    <row r="41" spans="1:7" x14ac:dyDescent="0.25">
      <c r="A41" s="9" t="s">
        <v>54</v>
      </c>
      <c r="B41" s="11" t="s">
        <v>88</v>
      </c>
      <c r="C41" s="3" t="s">
        <v>56</v>
      </c>
      <c r="D41" s="3"/>
      <c r="E41" s="10">
        <v>16607.53</v>
      </c>
      <c r="G41" s="40"/>
    </row>
    <row r="42" spans="1:7" x14ac:dyDescent="0.25">
      <c r="A42" s="9" t="s">
        <v>97</v>
      </c>
      <c r="B42" s="11" t="s">
        <v>98</v>
      </c>
      <c r="C42" s="3" t="s">
        <v>56</v>
      </c>
      <c r="D42" s="3">
        <v>4350</v>
      </c>
      <c r="E42" s="10">
        <v>69600</v>
      </c>
      <c r="G42" s="40"/>
    </row>
    <row r="43" spans="1:7" ht="27.6" x14ac:dyDescent="0.25">
      <c r="A43" s="58" t="s">
        <v>89</v>
      </c>
      <c r="B43" s="11" t="s">
        <v>94</v>
      </c>
      <c r="C43" s="3" t="s">
        <v>59</v>
      </c>
      <c r="D43" s="3">
        <v>10</v>
      </c>
      <c r="E43" s="10">
        <f>D43*126.7</f>
        <v>1267</v>
      </c>
      <c r="G43" s="40"/>
    </row>
    <row r="44" spans="1:7" ht="27.6" x14ac:dyDescent="0.25">
      <c r="A44" s="57" t="s">
        <v>90</v>
      </c>
      <c r="B44" s="25" t="s">
        <v>94</v>
      </c>
      <c r="C44" s="26" t="s">
        <v>59</v>
      </c>
      <c r="D44" s="26">
        <v>8.68</v>
      </c>
      <c r="E44" s="27">
        <f>D44*126.7</f>
        <v>1099.7560000000001</v>
      </c>
    </row>
    <row r="45" spans="1:7" ht="30" customHeight="1" x14ac:dyDescent="0.25">
      <c r="A45" s="20" t="s">
        <v>91</v>
      </c>
      <c r="B45" s="11" t="s">
        <v>95</v>
      </c>
      <c r="C45" s="3" t="s">
        <v>59</v>
      </c>
      <c r="D45" s="3">
        <v>29</v>
      </c>
      <c r="E45" s="27">
        <f t="shared" ref="E45" si="0">D45*126.7</f>
        <v>3674.3</v>
      </c>
    </row>
    <row r="46" spans="1:7" x14ac:dyDescent="0.25">
      <c r="A46" s="20" t="s">
        <v>92</v>
      </c>
      <c r="B46" s="11" t="s">
        <v>95</v>
      </c>
      <c r="C46" s="3" t="s">
        <v>59</v>
      </c>
      <c r="D46" s="3">
        <v>8</v>
      </c>
      <c r="E46" s="27">
        <f>D46*126.7</f>
        <v>1013.6</v>
      </c>
      <c r="G46" s="40"/>
    </row>
    <row r="47" spans="1:7" x14ac:dyDescent="0.25">
      <c r="A47" s="20" t="s">
        <v>93</v>
      </c>
      <c r="B47" s="11" t="s">
        <v>95</v>
      </c>
      <c r="C47" s="3" t="s">
        <v>59</v>
      </c>
      <c r="D47" s="3">
        <v>32</v>
      </c>
      <c r="E47" s="27">
        <f>D47*126.7</f>
        <v>4054.4</v>
      </c>
    </row>
    <row r="48" spans="1:7" x14ac:dyDescent="0.25">
      <c r="A48" s="35"/>
      <c r="B48" s="11"/>
      <c r="C48" s="3"/>
      <c r="D48" s="3"/>
      <c r="E48" s="10"/>
    </row>
    <row r="49" spans="1:5" s="18" customFormat="1" x14ac:dyDescent="0.25">
      <c r="A49" s="14" t="s">
        <v>49</v>
      </c>
      <c r="B49" s="15"/>
      <c r="C49" s="16"/>
      <c r="D49" s="16"/>
      <c r="E49" s="17">
        <f>SUM(E28:E48)</f>
        <v>227029.82999999996</v>
      </c>
    </row>
    <row r="51" spans="1:5" ht="30" customHeight="1" x14ac:dyDescent="0.25">
      <c r="A51" s="44" t="s">
        <v>100</v>
      </c>
      <c r="B51" s="44"/>
      <c r="C51" s="44"/>
      <c r="D51" s="44"/>
      <c r="E51" s="44"/>
    </row>
    <row r="52" spans="1:5" ht="30" customHeight="1" x14ac:dyDescent="0.25">
      <c r="A52" s="44" t="s">
        <v>23</v>
      </c>
      <c r="B52" s="44"/>
      <c r="C52" s="44"/>
      <c r="D52" s="44"/>
      <c r="E52" s="44"/>
    </row>
    <row r="53" spans="1:5" x14ac:dyDescent="0.25">
      <c r="A53" s="44" t="s">
        <v>22</v>
      </c>
      <c r="B53" s="44"/>
      <c r="C53" s="44"/>
      <c r="D53" s="44"/>
      <c r="E53" s="44"/>
    </row>
    <row r="54" spans="1:5" ht="30" customHeight="1" x14ac:dyDescent="0.25">
      <c r="A54" s="44" t="s">
        <v>63</v>
      </c>
      <c r="B54" s="44"/>
      <c r="C54" s="44"/>
      <c r="D54" s="44"/>
      <c r="E54" s="44"/>
    </row>
    <row r="55" spans="1:5" x14ac:dyDescent="0.25">
      <c r="A55" s="44" t="s">
        <v>20</v>
      </c>
      <c r="B55" s="44"/>
      <c r="C55" s="44"/>
      <c r="D55" s="44"/>
      <c r="E55" s="44"/>
    </row>
    <row r="56" spans="1:5" x14ac:dyDescent="0.25">
      <c r="A56" s="55" t="s">
        <v>6</v>
      </c>
      <c r="B56" s="55"/>
      <c r="C56" s="55"/>
      <c r="D56" s="55"/>
      <c r="E56" s="55"/>
    </row>
    <row r="57" spans="1:5" x14ac:dyDescent="0.25">
      <c r="A57" s="44" t="s">
        <v>20</v>
      </c>
      <c r="B57" s="44"/>
      <c r="C57" s="44"/>
      <c r="D57" s="44"/>
      <c r="E57" s="44"/>
    </row>
    <row r="58" spans="1:5" x14ac:dyDescent="0.25">
      <c r="A58" s="56" t="s">
        <v>60</v>
      </c>
      <c r="B58" s="56"/>
      <c r="C58" s="56"/>
      <c r="D58" s="56"/>
      <c r="E58" s="56"/>
    </row>
    <row r="59" spans="1:5" x14ac:dyDescent="0.25">
      <c r="B59" s="54" t="s">
        <v>21</v>
      </c>
      <c r="C59" s="54"/>
      <c r="D59" s="54"/>
      <c r="E59" s="8" t="s">
        <v>7</v>
      </c>
    </row>
    <row r="60" spans="1:5" x14ac:dyDescent="0.25">
      <c r="A60" s="42"/>
      <c r="B60" s="42"/>
      <c r="C60" s="42"/>
      <c r="D60" s="42"/>
      <c r="E60" s="42"/>
    </row>
    <row r="61" spans="1:5" x14ac:dyDescent="0.25">
      <c r="A61" s="56" t="s">
        <v>61</v>
      </c>
      <c r="B61" s="56"/>
      <c r="C61" s="56"/>
      <c r="D61" s="56"/>
      <c r="E61" s="56"/>
    </row>
    <row r="62" spans="1:5" x14ac:dyDescent="0.25">
      <c r="B62" s="54" t="s">
        <v>21</v>
      </c>
      <c r="C62" s="54"/>
      <c r="D62" s="54"/>
      <c r="E62" s="8" t="s">
        <v>7</v>
      </c>
    </row>
    <row r="64" spans="1:5" x14ac:dyDescent="0.25">
      <c r="A64" s="18" t="s">
        <v>80</v>
      </c>
    </row>
    <row r="65" spans="1:2" x14ac:dyDescent="0.25">
      <c r="A65" s="2" t="s">
        <v>81</v>
      </c>
      <c r="B65" s="36">
        <v>67225.16</v>
      </c>
    </row>
    <row r="66" spans="1:2" ht="15.6" x14ac:dyDescent="0.3">
      <c r="A66" s="37" t="s">
        <v>82</v>
      </c>
      <c r="B66" s="38">
        <v>447618.84</v>
      </c>
    </row>
    <row r="67" spans="1:2" x14ac:dyDescent="0.25">
      <c r="A67" s="2" t="s">
        <v>83</v>
      </c>
      <c r="B67" s="38">
        <v>444129.71</v>
      </c>
    </row>
    <row r="68" spans="1:2" x14ac:dyDescent="0.25">
      <c r="A68" s="2" t="s">
        <v>96</v>
      </c>
      <c r="B68" s="38">
        <v>6300</v>
      </c>
    </row>
    <row r="69" spans="1:2" x14ac:dyDescent="0.25">
      <c r="A69" s="39" t="s">
        <v>84</v>
      </c>
      <c r="B69" s="36">
        <f>B65+B67+B68-('1 кв.'!E46+'2 кв.'!E53+E49)</f>
        <v>26262.700400000031</v>
      </c>
    </row>
  </sheetData>
  <mergeCells count="34">
    <mergeCell ref="A58:E58"/>
    <mergeCell ref="B59:D59"/>
    <mergeCell ref="A61:E61"/>
    <mergeCell ref="B62:D62"/>
    <mergeCell ref="A52:E52"/>
    <mergeCell ref="A53:E53"/>
    <mergeCell ref="A54:E54"/>
    <mergeCell ref="A55:E55"/>
    <mergeCell ref="A56:E56"/>
    <mergeCell ref="A57:E57"/>
    <mergeCell ref="A51:E51"/>
    <mergeCell ref="A15:E15"/>
    <mergeCell ref="A16:E16"/>
    <mergeCell ref="A17:E17"/>
    <mergeCell ref="A19:E19"/>
    <mergeCell ref="A20:E20"/>
    <mergeCell ref="A21:E21"/>
    <mergeCell ref="A22:E22"/>
    <mergeCell ref="A23:E23"/>
    <mergeCell ref="A24:E24"/>
    <mergeCell ref="A25:E25"/>
    <mergeCell ref="A26:E26"/>
    <mergeCell ref="A14:E14"/>
    <mergeCell ref="A1:E1"/>
    <mergeCell ref="A2:E2"/>
    <mergeCell ref="D4:E4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1 кв.</vt:lpstr>
      <vt:lpstr>2 кв.</vt:lpstr>
      <vt:lpstr>3 кв.</vt:lpstr>
      <vt:lpstr>'1 кв.'!_edn1</vt:lpstr>
      <vt:lpstr>'1 кв.'!_edn2</vt:lpstr>
      <vt:lpstr>'1 кв.'!_edn3</vt:lpstr>
      <vt:lpstr>'1 кв.'!_edn4</vt:lpstr>
      <vt:lpstr>'1 кв.'!_ednref2</vt:lpstr>
      <vt:lpstr>'1 кв.'!_ednref3</vt:lpstr>
      <vt:lpstr>'1 кв.'!_ednref4</vt:lpstr>
      <vt:lpstr>'1 кв.'!Область_печати</vt:lpstr>
      <vt:lpstr>'2 кв.'!Область_печати</vt:lpstr>
      <vt:lpstr>'3 кв.'!Область_печати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2016-10-28T12:59:20Z</dcterms:modified>
</cp:coreProperties>
</file>