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кв.'!$A$85</definedName>
    <definedName name="_edn2" localSheetId="0">'1 кв.'!$A$87</definedName>
    <definedName name="_edn3" localSheetId="0">'1 кв.'!$A$88</definedName>
    <definedName name="_edn4" localSheetId="0">'1 кв.'!$A$89</definedName>
    <definedName name="_ednref1" localSheetId="0">'1 кв.'!#REF!</definedName>
    <definedName name="_ednref2" localSheetId="0">'1 кв.'!$A$58</definedName>
    <definedName name="_ednref3" localSheetId="0">'1 кв.'!$D$57</definedName>
    <definedName name="_ednref4" localSheetId="0">'1 кв.'!$D$58</definedName>
    <definedName name="_xlnm.Print_Area" localSheetId="0">'1 кв.'!$A$1:$E$57</definedName>
    <definedName name="_xlnm.Print_Area" localSheetId="1">'2 кв.'!$A$1:$E$67</definedName>
    <definedName name="_xlnm.Print_Area" localSheetId="2">'3 кв.'!$A$1:$E$63</definedName>
  </definedNames>
  <calcPr calcId="145621"/>
</workbook>
</file>

<file path=xl/calcChain.xml><?xml version="1.0" encoding="utf-8"?>
<calcChain xmlns="http://schemas.openxmlformats.org/spreadsheetml/2006/main">
  <c r="B65" i="3" l="1"/>
  <c r="B63" i="3"/>
  <c r="E43" i="3" l="1"/>
  <c r="E38" i="3"/>
  <c r="E35" i="3"/>
  <c r="E32" i="3"/>
  <c r="E31" i="3"/>
  <c r="E30" i="3"/>
  <c r="E29" i="3"/>
  <c r="E28" i="3"/>
  <c r="E41" i="3" l="1"/>
  <c r="E39" i="3"/>
  <c r="E34" i="3"/>
  <c r="E33" i="3"/>
  <c r="H41" i="2" l="1"/>
  <c r="H45" i="2" s="1"/>
  <c r="H29" i="2"/>
  <c r="H30" i="2"/>
  <c r="H31" i="2"/>
  <c r="H32" i="2"/>
  <c r="H33" i="2"/>
  <c r="H34" i="2"/>
  <c r="H35" i="2"/>
  <c r="H36" i="2"/>
  <c r="H37" i="2"/>
  <c r="H38" i="2"/>
  <c r="H39" i="2"/>
  <c r="H40" i="2"/>
  <c r="H28" i="2"/>
  <c r="E46" i="2" l="1"/>
  <c r="B66" i="2" s="1"/>
  <c r="E42" i="2"/>
  <c r="E43" i="2"/>
  <c r="E44" i="2"/>
  <c r="E41" i="2"/>
  <c r="E39" i="2"/>
  <c r="E38" i="2"/>
  <c r="E35" i="2"/>
  <c r="E34" i="2"/>
  <c r="E33" i="2"/>
  <c r="E32" i="2"/>
  <c r="E31" i="2"/>
  <c r="E30" i="2"/>
  <c r="E29" i="2"/>
  <c r="E28" i="2"/>
  <c r="E35" i="1" l="1"/>
  <c r="E43" i="1" l="1"/>
  <c r="E41" i="1"/>
  <c r="E33" i="1" l="1"/>
  <c r="E39" i="1" l="1"/>
  <c r="E38" i="1"/>
  <c r="E34" i="1"/>
  <c r="E32" i="1" l="1"/>
  <c r="E31" i="1"/>
  <c r="E30" i="1"/>
  <c r="E29" i="1"/>
  <c r="E28" i="1" l="1"/>
</calcChain>
</file>

<file path=xl/sharedStrings.xml><?xml version="1.0" encoding="utf-8"?>
<sst xmlns="http://schemas.openxmlformats.org/spreadsheetml/2006/main" count="256" uniqueCount="83">
  <si>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</si>
  <si>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</si>
  <si>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</si>
  <si>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</si>
  <si>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</si>
  <si>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</si>
  <si>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</si>
  <si>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</si>
  <si>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</si>
  <si>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</si>
  <si>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</si>
  <si>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</si>
  <si>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</si>
  <si>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</si>
  <si>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</si>
  <si>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</si>
  <si>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</si>
  <si>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</si>
  <si>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</si>
  <si>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</si>
  <si>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</si>
  <si>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</si>
  <si>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</si>
  <si>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</si>
  <si>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</si>
  <si>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</si>
  <si>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</si>
  <si>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</si>
  <si>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</si>
  <si>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</si>
  <si>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</si>
  <si>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</si>
  <si>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</si>
  <si>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</si>
  <si>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</si>
  <si>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</si>
  <si>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</si>
  <si>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</si>
  <si>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</si>
  <si>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</si>
  <si>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</si>
  <si>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</si>
  <si>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</si>
  <si>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Обслуживание ОПУ ХВС</t>
  </si>
  <si>
    <t>г. Россошь, ул.Юбилейная,3а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</si>
  <si>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Сигитова Василия Васильевича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</si>
  <si>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№28 от 30.03.2015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</si>
  <si>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№29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</si>
  <si>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№3а,</t>
    </r>
    <r>
      <rPr>
        <sz val="11"/>
        <color theme="1"/>
        <rFont val="Times New Roman"/>
        <family val="1"/>
        <charset val="204"/>
      </rPr>
      <t xml:space="preserve">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ул.Юбилейная</t>
    </r>
  </si>
  <si>
    <t>Стоимость материалов</t>
  </si>
  <si>
    <t>1 квартал</t>
  </si>
  <si>
    <t>руб.</t>
  </si>
  <si>
    <t>Прочистка и выкачка ливневки во дворе (кв.1)</t>
  </si>
  <si>
    <t>февраль</t>
  </si>
  <si>
    <t>ч/час</t>
  </si>
  <si>
    <t>Итого расходов:</t>
  </si>
  <si>
    <t>Исполнитель - ООО ЖКХ "Локомотив", в лице директора  Шевченко Г. А.</t>
  </si>
  <si>
    <t>Заказчик - Собственники МКД, в лице председателя совета дома Сигитова В.В.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</si>
  <si>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сорок семь тысяч сто тридцать два  (прописью) рубля 32 копейки.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</si>
  <si>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</si>
  <si>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</si>
  <si>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Общехозяйственные расходы</t>
  </si>
  <si>
    <t>2 квартал</t>
  </si>
  <si>
    <t>Распиловка дерева (кв.14)</t>
  </si>
  <si>
    <t>апрель</t>
  </si>
  <si>
    <t>май</t>
  </si>
  <si>
    <t>июнь</t>
  </si>
  <si>
    <t>Покраска малых форм (кв.18)</t>
  </si>
  <si>
    <t>Ремонт песочницы (кв.18)</t>
  </si>
  <si>
    <t>Подгонка и остекление фрамуги (кв.18)</t>
  </si>
  <si>
    <t xml:space="preserve">определена приложением № 4 к договору </t>
  </si>
  <si>
    <t>определена приложением № 4 к договору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</si>
  <si>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</si>
  <si>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</si>
  <si>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</si>
  <si>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</si>
  <si>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</si>
  <si>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сорок девять тысяч семьсот сорок восемь (прописью) рублей 86 копеек.</t>
    </r>
  </si>
  <si>
    <t>"30" 09  2016 г.</t>
  </si>
  <si>
    <t>3 квартал</t>
  </si>
  <si>
    <t>Ремонт и сварка ограждения на детской площадке (кв.18)</t>
  </si>
  <si>
    <t>июль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</si>
  <si>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сорок пять тысяч четыреста девяносто восемь рублей 83 копейки.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</si>
</sst>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8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3" fontId="8" fillId="0" borderId="4" xfId="1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8" fillId="0" borderId="0" xfId="1" applyFont="1"/>
    <xf numFmtId="0" fontId="3" fillId="0" borderId="0" xfId="0" applyFont="1" applyAlignment="1"/>
    <xf numFmtId="43" fontId="4" fillId="0" borderId="0" xfId="1" applyFont="1"/>
    <xf numFmtId="0" fontId="13" fillId="0" borderId="0" xfId="0" applyFont="1"/>
    <xf numFmtId="43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topLeftCell="A39" zoomScaleNormal="100" zoomScaleSheetLayoutView="100" workbookViewId="0">
      <selection activeCell="G41" sqref="G4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5" t="s">
        <v>12</v>
      </c>
      <c r="B1" s="45"/>
      <c r="C1" s="45"/>
      <c r="D1" s="45"/>
      <c r="E1" s="45"/>
    </row>
    <row r="2" spans="1:5" ht="32.25" customHeight="1" x14ac:dyDescent="0.25">
      <c r="A2" s="43" t="s">
        <v>13</v>
      </c>
      <c r="B2" s="44"/>
      <c r="C2" s="44"/>
      <c r="D2" s="44"/>
      <c r="E2" s="44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48" t="s">
        <v>15</v>
      </c>
      <c r="E4" s="48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46" t="s">
        <v>44</v>
      </c>
      <c r="B7" s="46"/>
      <c r="C7" s="46"/>
      <c r="D7" s="46"/>
      <c r="E7" s="46"/>
    </row>
    <row r="8" spans="1:5" x14ac:dyDescent="0.25">
      <c r="A8" s="47" t="s">
        <v>1</v>
      </c>
      <c r="B8" s="47"/>
      <c r="C8" s="47"/>
      <c r="D8" s="47"/>
      <c r="E8" s="47"/>
    </row>
    <row r="9" spans="1:5" ht="7.5" customHeight="1" x14ac:dyDescent="0.25">
      <c r="A9" s="41"/>
      <c r="B9" s="41"/>
      <c r="C9" s="41"/>
      <c r="D9" s="41"/>
      <c r="E9" s="41"/>
    </row>
    <row r="10" spans="1:5" x14ac:dyDescent="0.25">
      <c r="A10" s="42" t="s">
        <v>45</v>
      </c>
      <c r="B10" s="42"/>
      <c r="C10" s="42"/>
      <c r="D10" s="42"/>
      <c r="E10" s="42"/>
    </row>
    <row r="11" spans="1:5" ht="22.5" customHeight="1" x14ac:dyDescent="0.25">
      <c r="A11" s="49" t="s">
        <v>16</v>
      </c>
      <c r="B11" s="50"/>
      <c r="C11" s="50"/>
      <c r="D11" s="50"/>
      <c r="E11" s="50"/>
    </row>
    <row r="12" spans="1:5" ht="9" customHeight="1" x14ac:dyDescent="0.25">
      <c r="A12" s="41"/>
      <c r="B12" s="41"/>
      <c r="C12" s="41"/>
      <c r="D12" s="41"/>
      <c r="E12" s="41"/>
    </row>
    <row r="13" spans="1:5" ht="30.75" customHeight="1" x14ac:dyDescent="0.25">
      <c r="A13" s="42" t="s">
        <v>46</v>
      </c>
      <c r="B13" s="42"/>
      <c r="C13" s="42"/>
      <c r="D13" s="42"/>
      <c r="E13" s="42"/>
    </row>
    <row r="14" spans="1:5" x14ac:dyDescent="0.25">
      <c r="A14" s="47" t="s">
        <v>17</v>
      </c>
      <c r="B14" s="41"/>
      <c r="C14" s="41"/>
      <c r="D14" s="41"/>
      <c r="E14" s="41"/>
    </row>
    <row r="15" spans="1:5" x14ac:dyDescent="0.25">
      <c r="A15" s="41"/>
      <c r="B15" s="41"/>
      <c r="C15" s="41"/>
      <c r="D15" s="41"/>
      <c r="E15" s="41"/>
    </row>
    <row r="16" spans="1:5" x14ac:dyDescent="0.25">
      <c r="A16" s="42" t="s">
        <v>39</v>
      </c>
      <c r="B16" s="42"/>
      <c r="C16" s="42"/>
      <c r="D16" s="42"/>
      <c r="E16" s="42"/>
    </row>
    <row r="17" spans="1:7" ht="11.25" customHeight="1" x14ac:dyDescent="0.25">
      <c r="A17" s="47" t="s">
        <v>2</v>
      </c>
      <c r="B17" s="41"/>
      <c r="C17" s="41"/>
      <c r="D17" s="41"/>
      <c r="E17" s="41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2" t="s">
        <v>40</v>
      </c>
      <c r="B19" s="42"/>
      <c r="C19" s="42"/>
      <c r="D19" s="42"/>
      <c r="E19" s="42"/>
    </row>
    <row r="20" spans="1:7" ht="10.5" customHeight="1" x14ac:dyDescent="0.25">
      <c r="A20" s="47" t="s">
        <v>18</v>
      </c>
      <c r="B20" s="41"/>
      <c r="C20" s="41"/>
      <c r="D20" s="41"/>
      <c r="E20" s="41"/>
    </row>
    <row r="21" spans="1:7" x14ac:dyDescent="0.25">
      <c r="A21" s="41"/>
      <c r="B21" s="41"/>
      <c r="C21" s="41"/>
      <c r="D21" s="41"/>
      <c r="E21" s="41"/>
    </row>
    <row r="22" spans="1:7" ht="30.75" customHeight="1" x14ac:dyDescent="0.25">
      <c r="A22" s="42" t="s">
        <v>19</v>
      </c>
      <c r="B22" s="42"/>
      <c r="C22" s="42"/>
      <c r="D22" s="42"/>
      <c r="E22" s="42"/>
    </row>
    <row r="23" spans="1:7" x14ac:dyDescent="0.25">
      <c r="A23" s="41"/>
      <c r="B23" s="41"/>
      <c r="C23" s="41"/>
      <c r="D23" s="41"/>
      <c r="E23" s="41"/>
    </row>
    <row r="24" spans="1:7" ht="63.75" customHeight="1" x14ac:dyDescent="0.25">
      <c r="A24" s="42" t="s">
        <v>47</v>
      </c>
      <c r="B24" s="42"/>
      <c r="C24" s="42"/>
      <c r="D24" s="42"/>
      <c r="E24" s="42"/>
    </row>
    <row r="25" spans="1:7" ht="33.75" customHeight="1" x14ac:dyDescent="0.25">
      <c r="A25" s="51" t="s">
        <v>48</v>
      </c>
      <c r="B25" s="51"/>
      <c r="C25" s="51"/>
      <c r="D25" s="51"/>
      <c r="E25" s="51"/>
    </row>
    <row r="26" spans="1:7" x14ac:dyDescent="0.25">
      <c r="A26" s="51"/>
      <c r="B26" s="51"/>
      <c r="C26" s="51"/>
      <c r="D26" s="51"/>
      <c r="E26" s="51"/>
      <c r="F26" s="2">
        <v>1053.8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6133.116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7113.15</v>
      </c>
    </row>
    <row r="30" spans="1:7" ht="51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6354.4139999999989</v>
      </c>
    </row>
    <row r="31" spans="1:7" ht="51" x14ac:dyDescent="0.25">
      <c r="A31" s="9" t="s">
        <v>32</v>
      </c>
      <c r="B31" s="11" t="s">
        <v>30</v>
      </c>
      <c r="C31" s="3" t="s">
        <v>5</v>
      </c>
      <c r="D31" s="3">
        <v>1.5</v>
      </c>
      <c r="E31" s="10">
        <f>D31*F26*G26</f>
        <v>4742.0999999999995</v>
      </c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1928.454</v>
      </c>
    </row>
    <row r="33" spans="1:5" x14ac:dyDescent="0.25">
      <c r="A33" s="9" t="s">
        <v>43</v>
      </c>
      <c r="B33" s="13" t="s">
        <v>34</v>
      </c>
      <c r="C33" s="3" t="s">
        <v>5</v>
      </c>
      <c r="D33" s="3">
        <v>0.15</v>
      </c>
      <c r="E33" s="10">
        <f>D33*F26*G26</f>
        <v>474.21</v>
      </c>
    </row>
    <row r="34" spans="1:5" ht="60" x14ac:dyDescent="0.25">
      <c r="A34" s="9" t="s">
        <v>28</v>
      </c>
      <c r="B34" s="11" t="s">
        <v>30</v>
      </c>
      <c r="C34" s="3" t="s">
        <v>5</v>
      </c>
      <c r="D34" s="3">
        <v>0.49</v>
      </c>
      <c r="E34" s="10">
        <f>D34*F26*G26</f>
        <v>1549.0859999999998</v>
      </c>
    </row>
    <row r="35" spans="1:5" ht="51" x14ac:dyDescent="0.25">
      <c r="A35" s="9" t="s">
        <v>27</v>
      </c>
      <c r="B35" s="11" t="s">
        <v>30</v>
      </c>
      <c r="C35" s="3" t="s">
        <v>5</v>
      </c>
      <c r="D35" s="3">
        <v>0.04</v>
      </c>
      <c r="E35" s="10">
        <f>D35*F26*G26</f>
        <v>126.456</v>
      </c>
    </row>
    <row r="36" spans="1:5" ht="60" x14ac:dyDescent="0.25">
      <c r="A36" s="9" t="s">
        <v>42</v>
      </c>
      <c r="B36" s="11" t="s">
        <v>35</v>
      </c>
      <c r="C36" s="3" t="s">
        <v>5</v>
      </c>
      <c r="D36" s="3">
        <v>1.1399999999999999</v>
      </c>
      <c r="E36" s="10">
        <v>4320</v>
      </c>
    </row>
    <row r="37" spans="1:5" ht="38.25" x14ac:dyDescent="0.25">
      <c r="A37" s="9" t="s">
        <v>36</v>
      </c>
      <c r="B37" s="11" t="s">
        <v>37</v>
      </c>
      <c r="C37" s="3" t="s">
        <v>5</v>
      </c>
      <c r="D37" s="3">
        <v>0.52</v>
      </c>
      <c r="E37" s="10">
        <v>0</v>
      </c>
    </row>
    <row r="38" spans="1:5" x14ac:dyDescent="0.25">
      <c r="A38" s="9" t="s">
        <v>29</v>
      </c>
      <c r="B38" s="11" t="s">
        <v>41</v>
      </c>
      <c r="C38" s="3" t="s">
        <v>5</v>
      </c>
      <c r="D38" s="3">
        <v>0.63</v>
      </c>
      <c r="E38" s="10">
        <f>D38*F26*G26</f>
        <v>1991.682</v>
      </c>
    </row>
    <row r="39" spans="1:5" ht="15.75" thickBot="1" x14ac:dyDescent="0.3">
      <c r="A39" s="18" t="s">
        <v>38</v>
      </c>
      <c r="B39" s="19" t="s">
        <v>41</v>
      </c>
      <c r="C39" s="20" t="s">
        <v>5</v>
      </c>
      <c r="D39" s="20">
        <v>3.3</v>
      </c>
      <c r="E39" s="21">
        <f>D39*F26*G26</f>
        <v>10432.619999999999</v>
      </c>
    </row>
    <row r="40" spans="1:5" ht="15.75" thickBot="1" x14ac:dyDescent="0.3">
      <c r="A40" s="22" t="s">
        <v>49</v>
      </c>
      <c r="B40" s="23" t="s">
        <v>50</v>
      </c>
      <c r="C40" s="24" t="s">
        <v>51</v>
      </c>
      <c r="D40" s="24"/>
      <c r="E40" s="25">
        <v>96</v>
      </c>
    </row>
    <row r="41" spans="1:5" ht="30" x14ac:dyDescent="0.25">
      <c r="A41" s="26" t="s">
        <v>52</v>
      </c>
      <c r="B41" s="15" t="s">
        <v>53</v>
      </c>
      <c r="C41" s="16" t="s">
        <v>54</v>
      </c>
      <c r="D41" s="16">
        <v>15.8</v>
      </c>
      <c r="E41" s="17">
        <f>D41*118.42</f>
        <v>1871.0360000000001</v>
      </c>
    </row>
    <row r="42" spans="1:5" x14ac:dyDescent="0.25">
      <c r="A42" s="14"/>
      <c r="B42" s="15"/>
      <c r="C42" s="16"/>
      <c r="D42" s="16"/>
      <c r="E42" s="17"/>
    </row>
    <row r="43" spans="1:5" s="31" customFormat="1" ht="14.25" x14ac:dyDescent="0.2">
      <c r="A43" s="27" t="s">
        <v>55</v>
      </c>
      <c r="B43" s="28"/>
      <c r="C43" s="29"/>
      <c r="D43" s="29"/>
      <c r="E43" s="30">
        <f>SUM(E28:E42)</f>
        <v>47132.324000000001</v>
      </c>
    </row>
    <row r="45" spans="1:5" ht="42.75" customHeight="1" x14ac:dyDescent="0.25">
      <c r="A45" s="42" t="s">
        <v>58</v>
      </c>
      <c r="B45" s="42"/>
      <c r="C45" s="42"/>
      <c r="D45" s="42"/>
      <c r="E45" s="42"/>
    </row>
    <row r="46" spans="1:5" ht="30" customHeight="1" x14ac:dyDescent="0.25">
      <c r="A46" s="42" t="s">
        <v>23</v>
      </c>
      <c r="B46" s="42"/>
      <c r="C46" s="42"/>
      <c r="D46" s="42"/>
      <c r="E46" s="42"/>
    </row>
    <row r="47" spans="1:5" x14ac:dyDescent="0.25">
      <c r="A47" s="42" t="s">
        <v>22</v>
      </c>
      <c r="B47" s="42"/>
      <c r="C47" s="42"/>
      <c r="D47" s="42"/>
      <c r="E47" s="42"/>
    </row>
    <row r="48" spans="1:5" ht="31.5" customHeight="1" x14ac:dyDescent="0.25">
      <c r="A48" s="42" t="s">
        <v>59</v>
      </c>
      <c r="B48" s="42"/>
      <c r="C48" s="42"/>
      <c r="D48" s="42"/>
      <c r="E48" s="42"/>
    </row>
    <row r="49" spans="1:5" x14ac:dyDescent="0.25">
      <c r="A49" s="42" t="s">
        <v>20</v>
      </c>
      <c r="B49" s="42"/>
      <c r="C49" s="42"/>
      <c r="D49" s="42"/>
      <c r="E49" s="42"/>
    </row>
    <row r="50" spans="1:5" x14ac:dyDescent="0.25">
      <c r="A50" s="53" t="s">
        <v>6</v>
      </c>
      <c r="B50" s="53"/>
      <c r="C50" s="53"/>
      <c r="D50" s="53"/>
      <c r="E50" s="53"/>
    </row>
    <row r="51" spans="1:5" x14ac:dyDescent="0.25">
      <c r="A51" s="42" t="s">
        <v>20</v>
      </c>
      <c r="B51" s="42"/>
      <c r="C51" s="42"/>
      <c r="D51" s="42"/>
      <c r="E51" s="42"/>
    </row>
    <row r="52" spans="1:5" x14ac:dyDescent="0.25">
      <c r="A52" s="54" t="s">
        <v>56</v>
      </c>
      <c r="B52" s="54"/>
      <c r="C52" s="54"/>
      <c r="D52" s="54"/>
      <c r="E52" s="54"/>
    </row>
    <row r="53" spans="1:5" ht="11.25" customHeight="1" x14ac:dyDescent="0.25">
      <c r="B53" s="52" t="s">
        <v>21</v>
      </c>
      <c r="C53" s="52"/>
      <c r="D53" s="52"/>
      <c r="E53" s="8" t="s">
        <v>7</v>
      </c>
    </row>
    <row r="54" spans="1:5" x14ac:dyDescent="0.25">
      <c r="A54" s="6"/>
      <c r="B54" s="6"/>
      <c r="C54" s="6"/>
      <c r="D54" s="6"/>
      <c r="E54" s="6"/>
    </row>
    <row r="55" spans="1:5" x14ac:dyDescent="0.25">
      <c r="A55" s="54" t="s">
        <v>57</v>
      </c>
      <c r="B55" s="54"/>
      <c r="C55" s="54"/>
      <c r="D55" s="54"/>
      <c r="E55" s="54"/>
    </row>
    <row r="56" spans="1:5" ht="11.25" customHeight="1" x14ac:dyDescent="0.25">
      <c r="B56" s="52" t="s">
        <v>21</v>
      </c>
      <c r="C56" s="52"/>
      <c r="D56" s="52"/>
      <c r="E56" s="8" t="s">
        <v>7</v>
      </c>
    </row>
  </sheetData>
  <mergeCells count="34">
    <mergeCell ref="B53:D53"/>
    <mergeCell ref="B56:D56"/>
    <mergeCell ref="A47:E47"/>
    <mergeCell ref="A48:E48"/>
    <mergeCell ref="A49:E49"/>
    <mergeCell ref="A50:E50"/>
    <mergeCell ref="A51:E51"/>
    <mergeCell ref="A52:E52"/>
    <mergeCell ref="A55:E55"/>
    <mergeCell ref="A24:E24"/>
    <mergeCell ref="A25:E25"/>
    <mergeCell ref="A26:E26"/>
    <mergeCell ref="A45:E45"/>
    <mergeCell ref="A46:E46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topLeftCell="A44" zoomScaleNormal="100" zoomScaleSheetLayoutView="100" workbookViewId="0">
      <selection activeCell="C27" sqref="C2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" style="2" bestFit="1" customWidth="1"/>
    <col min="9" max="16384" width="9.140625" style="2"/>
  </cols>
  <sheetData>
    <row r="1" spans="1:5" ht="15.75" x14ac:dyDescent="0.25">
      <c r="A1" s="45" t="s">
        <v>12</v>
      </c>
      <c r="B1" s="45"/>
      <c r="C1" s="45"/>
      <c r="D1" s="45"/>
      <c r="E1" s="45"/>
    </row>
    <row r="2" spans="1:5" ht="31.5" customHeight="1" x14ac:dyDescent="0.25">
      <c r="A2" s="43" t="s">
        <v>13</v>
      </c>
      <c r="B2" s="44"/>
      <c r="C2" s="44"/>
      <c r="D2" s="44"/>
      <c r="E2" s="44"/>
    </row>
    <row r="3" spans="1:5" x14ac:dyDescent="0.25">
      <c r="A3" s="32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48" t="s">
        <v>60</v>
      </c>
      <c r="E4" s="48"/>
    </row>
    <row r="5" spans="1:5" x14ac:dyDescent="0.25">
      <c r="A5" s="32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46" t="s">
        <v>44</v>
      </c>
      <c r="B7" s="46"/>
      <c r="C7" s="46"/>
      <c r="D7" s="46"/>
      <c r="E7" s="46"/>
    </row>
    <row r="8" spans="1:5" x14ac:dyDescent="0.25">
      <c r="A8" s="47" t="s">
        <v>1</v>
      </c>
      <c r="B8" s="47"/>
      <c r="C8" s="47"/>
      <c r="D8" s="47"/>
      <c r="E8" s="47"/>
    </row>
    <row r="9" spans="1:5" x14ac:dyDescent="0.25">
      <c r="A9" s="41"/>
      <c r="B9" s="41"/>
      <c r="C9" s="41"/>
      <c r="D9" s="41"/>
      <c r="E9" s="41"/>
    </row>
    <row r="10" spans="1:5" x14ac:dyDescent="0.25">
      <c r="A10" s="42" t="s">
        <v>45</v>
      </c>
      <c r="B10" s="42"/>
      <c r="C10" s="42"/>
      <c r="D10" s="42"/>
      <c r="E10" s="42"/>
    </row>
    <row r="11" spans="1:5" ht="27.75" customHeight="1" x14ac:dyDescent="0.25">
      <c r="A11" s="49" t="s">
        <v>16</v>
      </c>
      <c r="B11" s="50"/>
      <c r="C11" s="50"/>
      <c r="D11" s="50"/>
      <c r="E11" s="50"/>
    </row>
    <row r="12" spans="1:5" x14ac:dyDescent="0.25">
      <c r="A12" s="41"/>
      <c r="B12" s="41"/>
      <c r="C12" s="41"/>
      <c r="D12" s="41"/>
      <c r="E12" s="41"/>
    </row>
    <row r="13" spans="1:5" x14ac:dyDescent="0.25">
      <c r="A13" s="42" t="s">
        <v>46</v>
      </c>
      <c r="B13" s="42"/>
      <c r="C13" s="42"/>
      <c r="D13" s="42"/>
      <c r="E13" s="42"/>
    </row>
    <row r="14" spans="1:5" x14ac:dyDescent="0.25">
      <c r="A14" s="47" t="s">
        <v>17</v>
      </c>
      <c r="B14" s="41"/>
      <c r="C14" s="41"/>
      <c r="D14" s="41"/>
      <c r="E14" s="41"/>
    </row>
    <row r="15" spans="1:5" x14ac:dyDescent="0.25">
      <c r="A15" s="41"/>
      <c r="B15" s="41"/>
      <c r="C15" s="41"/>
      <c r="D15" s="41"/>
      <c r="E15" s="41"/>
    </row>
    <row r="16" spans="1:5" x14ac:dyDescent="0.25">
      <c r="A16" s="42" t="s">
        <v>39</v>
      </c>
      <c r="B16" s="42"/>
      <c r="C16" s="42"/>
      <c r="D16" s="42"/>
      <c r="E16" s="42"/>
    </row>
    <row r="17" spans="1:8" ht="11.25" customHeight="1" x14ac:dyDescent="0.25">
      <c r="A17" s="47" t="s">
        <v>2</v>
      </c>
      <c r="B17" s="41"/>
      <c r="C17" s="41"/>
      <c r="D17" s="41"/>
      <c r="E17" s="41"/>
    </row>
    <row r="18" spans="1:8" ht="11.25" customHeight="1" x14ac:dyDescent="0.25">
      <c r="A18" s="33"/>
      <c r="B18" s="32"/>
      <c r="C18" s="32"/>
      <c r="D18" s="32"/>
      <c r="E18" s="32"/>
    </row>
    <row r="19" spans="1:8" x14ac:dyDescent="0.25">
      <c r="A19" s="42" t="s">
        <v>40</v>
      </c>
      <c r="B19" s="42"/>
      <c r="C19" s="42"/>
      <c r="D19" s="42"/>
      <c r="E19" s="42"/>
    </row>
    <row r="20" spans="1:8" ht="10.5" customHeight="1" x14ac:dyDescent="0.25">
      <c r="A20" s="47" t="s">
        <v>18</v>
      </c>
      <c r="B20" s="41"/>
      <c r="C20" s="41"/>
      <c r="D20" s="41"/>
      <c r="E20" s="41"/>
    </row>
    <row r="21" spans="1:8" x14ac:dyDescent="0.25">
      <c r="A21" s="41"/>
      <c r="B21" s="41"/>
      <c r="C21" s="41"/>
      <c r="D21" s="41"/>
      <c r="E21" s="41"/>
    </row>
    <row r="22" spans="1:8" ht="30.75" customHeight="1" x14ac:dyDescent="0.25">
      <c r="A22" s="42" t="s">
        <v>19</v>
      </c>
      <c r="B22" s="42"/>
      <c r="C22" s="42"/>
      <c r="D22" s="42"/>
      <c r="E22" s="42"/>
    </row>
    <row r="23" spans="1:8" x14ac:dyDescent="0.25">
      <c r="A23" s="41"/>
      <c r="B23" s="41"/>
      <c r="C23" s="41"/>
      <c r="D23" s="41"/>
      <c r="E23" s="41"/>
    </row>
    <row r="24" spans="1:8" ht="63.75" customHeight="1" x14ac:dyDescent="0.25">
      <c r="A24" s="42" t="s">
        <v>47</v>
      </c>
      <c r="B24" s="42"/>
      <c r="C24" s="42"/>
      <c r="D24" s="42"/>
      <c r="E24" s="42"/>
    </row>
    <row r="25" spans="1:8" ht="33.75" customHeight="1" x14ac:dyDescent="0.25">
      <c r="A25" s="51" t="s">
        <v>48</v>
      </c>
      <c r="B25" s="51"/>
      <c r="C25" s="51"/>
      <c r="D25" s="51"/>
      <c r="E25" s="51"/>
    </row>
    <row r="26" spans="1:8" x14ac:dyDescent="0.25">
      <c r="A26" s="51"/>
      <c r="B26" s="51"/>
      <c r="C26" s="51"/>
      <c r="D26" s="51"/>
      <c r="E26" s="51"/>
      <c r="F26" s="2">
        <v>1053.8</v>
      </c>
      <c r="G26" s="2">
        <v>3</v>
      </c>
    </row>
    <row r="27" spans="1:8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4868.5559999999996</v>
      </c>
      <c r="H28" s="38">
        <f>E28+'1 кв.'!E28</f>
        <v>11001.671999999999</v>
      </c>
    </row>
    <row r="29" spans="1:8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7113.15</v>
      </c>
      <c r="H29" s="38">
        <f>E29+'1 кв.'!E29</f>
        <v>14226.3</v>
      </c>
    </row>
    <row r="30" spans="1:8" ht="38.25" x14ac:dyDescent="0.25">
      <c r="A30" s="9" t="s">
        <v>31</v>
      </c>
      <c r="B30" s="11" t="s">
        <v>70</v>
      </c>
      <c r="C30" s="3" t="s">
        <v>5</v>
      </c>
      <c r="D30" s="3">
        <v>2.0499999999999998</v>
      </c>
      <c r="E30" s="10">
        <f>D30*F26*G26</f>
        <v>6480.869999999999</v>
      </c>
      <c r="H30" s="38">
        <f>E30+'1 кв.'!E30</f>
        <v>12835.283999999998</v>
      </c>
    </row>
    <row r="31" spans="1:8" ht="38.25" x14ac:dyDescent="0.25">
      <c r="A31" s="9" t="s">
        <v>32</v>
      </c>
      <c r="B31" s="11" t="s">
        <v>70</v>
      </c>
      <c r="C31" s="3" t="s">
        <v>5</v>
      </c>
      <c r="D31" s="3">
        <v>1.55</v>
      </c>
      <c r="E31" s="10">
        <f>D31*F26*G26</f>
        <v>4900.17</v>
      </c>
      <c r="H31" s="38">
        <f>E31+'1 кв.'!E31</f>
        <v>9642.27</v>
      </c>
    </row>
    <row r="32" spans="1:8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1928.454</v>
      </c>
      <c r="H32" s="38">
        <f>E32+'1 кв.'!E32</f>
        <v>3856.9079999999999</v>
      </c>
    </row>
    <row r="33" spans="1:8" x14ac:dyDescent="0.25">
      <c r="A33" s="9" t="s">
        <v>43</v>
      </c>
      <c r="B33" s="13" t="s">
        <v>34</v>
      </c>
      <c r="C33" s="3" t="s">
        <v>5</v>
      </c>
      <c r="D33" s="3">
        <v>0.15</v>
      </c>
      <c r="E33" s="10">
        <f>D33*F26*G26</f>
        <v>474.21</v>
      </c>
      <c r="H33" s="38">
        <f>E33+'1 кв.'!E33</f>
        <v>948.42</v>
      </c>
    </row>
    <row r="34" spans="1:8" ht="60" x14ac:dyDescent="0.25">
      <c r="A34" s="9" t="s">
        <v>28</v>
      </c>
      <c r="B34" s="11" t="s">
        <v>71</v>
      </c>
      <c r="C34" s="3" t="s">
        <v>5</v>
      </c>
      <c r="D34" s="3">
        <v>0.52</v>
      </c>
      <c r="E34" s="10">
        <f>D34*F26*G26</f>
        <v>1643.9279999999999</v>
      </c>
      <c r="H34" s="38">
        <f>E34+'1 кв.'!E34</f>
        <v>3193.0139999999997</v>
      </c>
    </row>
    <row r="35" spans="1:8" ht="38.25" x14ac:dyDescent="0.25">
      <c r="A35" s="9" t="s">
        <v>27</v>
      </c>
      <c r="B35" s="11" t="s">
        <v>70</v>
      </c>
      <c r="C35" s="3" t="s">
        <v>5</v>
      </c>
      <c r="D35" s="3">
        <v>0.04</v>
      </c>
      <c r="E35" s="10">
        <f>D35*F26*G26</f>
        <v>126.456</v>
      </c>
      <c r="H35" s="38">
        <f>E35+'1 кв.'!E35</f>
        <v>252.91200000000001</v>
      </c>
    </row>
    <row r="36" spans="1:8" ht="60" x14ac:dyDescent="0.25">
      <c r="A36" s="9" t="s">
        <v>42</v>
      </c>
      <c r="B36" s="11" t="s">
        <v>35</v>
      </c>
      <c r="C36" s="3" t="s">
        <v>5</v>
      </c>
      <c r="D36" s="3">
        <v>1.1399999999999999</v>
      </c>
      <c r="E36" s="10"/>
      <c r="H36" s="38">
        <f>E36+'1 кв.'!E36</f>
        <v>4320</v>
      </c>
    </row>
    <row r="37" spans="1:8" ht="38.25" hidden="1" x14ac:dyDescent="0.25">
      <c r="A37" s="9" t="s">
        <v>36</v>
      </c>
      <c r="B37" s="11" t="s">
        <v>37</v>
      </c>
      <c r="C37" s="3" t="s">
        <v>5</v>
      </c>
      <c r="D37" s="3">
        <v>0.52</v>
      </c>
      <c r="E37" s="10">
        <v>0</v>
      </c>
      <c r="H37" s="38">
        <f>E37+'1 кв.'!E37</f>
        <v>0</v>
      </c>
    </row>
    <row r="38" spans="1:8" x14ac:dyDescent="0.25">
      <c r="A38" s="9" t="s">
        <v>29</v>
      </c>
      <c r="B38" s="11" t="s">
        <v>41</v>
      </c>
      <c r="C38" s="3" t="s">
        <v>5</v>
      </c>
      <c r="D38" s="3">
        <v>2.76</v>
      </c>
      <c r="E38" s="10">
        <f>D38*F26*G26</f>
        <v>8725.4639999999999</v>
      </c>
      <c r="H38" s="38">
        <f>E38+'1 кв.'!E38</f>
        <v>10717.146000000001</v>
      </c>
    </row>
    <row r="39" spans="1:8" ht="15.75" thickBot="1" x14ac:dyDescent="0.3">
      <c r="A39" s="18" t="s">
        <v>61</v>
      </c>
      <c r="B39" s="19" t="s">
        <v>41</v>
      </c>
      <c r="C39" s="20" t="s">
        <v>5</v>
      </c>
      <c r="D39" s="20">
        <v>2.7</v>
      </c>
      <c r="E39" s="21">
        <f>D39*F26*G26</f>
        <v>8535.7800000000007</v>
      </c>
      <c r="H39" s="38">
        <f>E39+'1 кв.'!E39</f>
        <v>18968.400000000001</v>
      </c>
    </row>
    <row r="40" spans="1:8" ht="15.75" thickBot="1" x14ac:dyDescent="0.3">
      <c r="A40" s="22" t="s">
        <v>49</v>
      </c>
      <c r="B40" s="23" t="s">
        <v>62</v>
      </c>
      <c r="C40" s="24" t="s">
        <v>51</v>
      </c>
      <c r="D40" s="24"/>
      <c r="E40" s="25">
        <v>2037.72</v>
      </c>
      <c r="H40" s="38">
        <f>E40+'1 кв.'!E40</f>
        <v>2133.7200000000003</v>
      </c>
    </row>
    <row r="41" spans="1:8" x14ac:dyDescent="0.25">
      <c r="A41" s="9" t="s">
        <v>67</v>
      </c>
      <c r="B41" s="11" t="s">
        <v>64</v>
      </c>
      <c r="C41" s="16" t="s">
        <v>54</v>
      </c>
      <c r="D41" s="3">
        <v>12</v>
      </c>
      <c r="E41" s="17">
        <f>D41*126.7</f>
        <v>1520.4</v>
      </c>
      <c r="H41" s="38">
        <f>E41+E42+E43+E44+'1 кв.'!E41</f>
        <v>4785.1360000000004</v>
      </c>
    </row>
    <row r="42" spans="1:8" x14ac:dyDescent="0.25">
      <c r="A42" s="9" t="s">
        <v>68</v>
      </c>
      <c r="B42" s="11" t="s">
        <v>64</v>
      </c>
      <c r="C42" s="16" t="s">
        <v>54</v>
      </c>
      <c r="D42" s="3">
        <v>3</v>
      </c>
      <c r="E42" s="17">
        <f t="shared" ref="E42:E44" si="0">D42*126.7</f>
        <v>380.1</v>
      </c>
    </row>
    <row r="43" spans="1:8" ht="30" x14ac:dyDescent="0.25">
      <c r="A43" s="9" t="s">
        <v>69</v>
      </c>
      <c r="B43" s="11" t="s">
        <v>65</v>
      </c>
      <c r="C43" s="16" t="s">
        <v>54</v>
      </c>
      <c r="D43" s="3">
        <v>4</v>
      </c>
      <c r="E43" s="17">
        <f t="shared" si="0"/>
        <v>506.8</v>
      </c>
    </row>
    <row r="44" spans="1:8" x14ac:dyDescent="0.25">
      <c r="A44" s="9" t="s">
        <v>63</v>
      </c>
      <c r="B44" s="11" t="s">
        <v>66</v>
      </c>
      <c r="C44" s="16" t="s">
        <v>54</v>
      </c>
      <c r="D44" s="3">
        <v>4</v>
      </c>
      <c r="E44" s="17">
        <f t="shared" si="0"/>
        <v>506.8</v>
      </c>
    </row>
    <row r="45" spans="1:8" x14ac:dyDescent="0.25">
      <c r="A45" s="9"/>
      <c r="B45" s="15"/>
      <c r="C45" s="16"/>
      <c r="D45" s="16"/>
      <c r="E45" s="17"/>
      <c r="H45" s="38">
        <f>SUM(H28:H44)</f>
        <v>96881.182000000001</v>
      </c>
    </row>
    <row r="46" spans="1:8" s="31" customFormat="1" ht="14.25" x14ac:dyDescent="0.2">
      <c r="A46" s="27" t="s">
        <v>55</v>
      </c>
      <c r="B46" s="28"/>
      <c r="C46" s="29"/>
      <c r="D46" s="29"/>
      <c r="E46" s="30">
        <f>SUM(E28:E45)</f>
        <v>49748.858000000007</v>
      </c>
    </row>
    <row r="48" spans="1:8" ht="28.5" customHeight="1" x14ac:dyDescent="0.25">
      <c r="A48" s="42" t="s">
        <v>77</v>
      </c>
      <c r="B48" s="42"/>
      <c r="C48" s="42"/>
      <c r="D48" s="42"/>
      <c r="E48" s="42"/>
    </row>
    <row r="49" spans="1:5" ht="30" customHeight="1" x14ac:dyDescent="0.25">
      <c r="A49" s="42" t="s">
        <v>23</v>
      </c>
      <c r="B49" s="42"/>
      <c r="C49" s="42"/>
      <c r="D49" s="42"/>
      <c r="E49" s="42"/>
    </row>
    <row r="50" spans="1:5" x14ac:dyDescent="0.25">
      <c r="A50" s="42" t="s">
        <v>22</v>
      </c>
      <c r="B50" s="42"/>
      <c r="C50" s="42"/>
      <c r="D50" s="42"/>
      <c r="E50" s="42"/>
    </row>
    <row r="51" spans="1:5" x14ac:dyDescent="0.25">
      <c r="A51" s="42" t="s">
        <v>59</v>
      </c>
      <c r="B51" s="42"/>
      <c r="C51" s="42"/>
      <c r="D51" s="42"/>
      <c r="E51" s="42"/>
    </row>
    <row r="52" spans="1:5" x14ac:dyDescent="0.25">
      <c r="A52" s="42" t="s">
        <v>20</v>
      </c>
      <c r="B52" s="42"/>
      <c r="C52" s="42"/>
      <c r="D52" s="42"/>
      <c r="E52" s="42"/>
    </row>
    <row r="53" spans="1:5" x14ac:dyDescent="0.25">
      <c r="A53" s="53" t="s">
        <v>6</v>
      </c>
      <c r="B53" s="53"/>
      <c r="C53" s="53"/>
      <c r="D53" s="53"/>
      <c r="E53" s="53"/>
    </row>
    <row r="54" spans="1:5" x14ac:dyDescent="0.25">
      <c r="A54" s="42" t="s">
        <v>20</v>
      </c>
      <c r="B54" s="42"/>
      <c r="C54" s="42"/>
      <c r="D54" s="42"/>
      <c r="E54" s="42"/>
    </row>
    <row r="55" spans="1:5" x14ac:dyDescent="0.25">
      <c r="A55" s="54" t="s">
        <v>56</v>
      </c>
      <c r="B55" s="54"/>
      <c r="C55" s="54"/>
      <c r="D55" s="54"/>
      <c r="E55" s="54"/>
    </row>
    <row r="56" spans="1:5" x14ac:dyDescent="0.25">
      <c r="B56" s="52" t="s">
        <v>21</v>
      </c>
      <c r="C56" s="52"/>
      <c r="D56" s="52"/>
      <c r="E56" s="8" t="s">
        <v>7</v>
      </c>
    </row>
    <row r="57" spans="1:5" x14ac:dyDescent="0.25">
      <c r="A57" s="33"/>
      <c r="B57" s="33"/>
      <c r="C57" s="33"/>
      <c r="D57" s="33"/>
      <c r="E57" s="33"/>
    </row>
    <row r="58" spans="1:5" x14ac:dyDescent="0.25">
      <c r="A58" s="54" t="s">
        <v>57</v>
      </c>
      <c r="B58" s="54"/>
      <c r="C58" s="54"/>
      <c r="D58" s="54"/>
      <c r="E58" s="54"/>
    </row>
    <row r="59" spans="1:5" x14ac:dyDescent="0.25">
      <c r="B59" s="52" t="s">
        <v>21</v>
      </c>
      <c r="C59" s="52"/>
      <c r="D59" s="52"/>
      <c r="E59" s="8" t="s">
        <v>7</v>
      </c>
    </row>
    <row r="62" spans="1:5" x14ac:dyDescent="0.25">
      <c r="A62" s="31" t="s">
        <v>72</v>
      </c>
    </row>
    <row r="63" spans="1:5" x14ac:dyDescent="0.25">
      <c r="A63" s="2" t="s">
        <v>73</v>
      </c>
      <c r="B63" s="34">
        <v>15413.02</v>
      </c>
    </row>
    <row r="64" spans="1:5" ht="15.75" x14ac:dyDescent="0.25">
      <c r="A64" s="35" t="s">
        <v>74</v>
      </c>
      <c r="B64" s="36">
        <v>111523.8</v>
      </c>
    </row>
    <row r="65" spans="1:2" x14ac:dyDescent="0.25">
      <c r="A65" s="2" t="s">
        <v>75</v>
      </c>
      <c r="B65" s="36">
        <v>107211.9</v>
      </c>
    </row>
    <row r="66" spans="1:2" x14ac:dyDescent="0.25">
      <c r="A66" s="37" t="s">
        <v>76</v>
      </c>
      <c r="B66" s="34">
        <f>B63+B65-('1 кв.'!E43+'2 кв.'!E46)</f>
        <v>25743.737999999998</v>
      </c>
    </row>
  </sheetData>
  <mergeCells count="34">
    <mergeCell ref="A55:E55"/>
    <mergeCell ref="B56:D56"/>
    <mergeCell ref="A58:E58"/>
    <mergeCell ref="B59:D59"/>
    <mergeCell ref="A49:E49"/>
    <mergeCell ref="A50:E50"/>
    <mergeCell ref="A51:E51"/>
    <mergeCell ref="A52:E52"/>
    <mergeCell ref="A53:E53"/>
    <mergeCell ref="A54:E54"/>
    <mergeCell ref="A48:E48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topLeftCell="A39" zoomScaleNormal="100" zoomScaleSheetLayoutView="100" workbookViewId="0">
      <selection activeCell="B66" sqref="B6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" style="2" bestFit="1" customWidth="1"/>
    <col min="9" max="16384" width="9.140625" style="2"/>
  </cols>
  <sheetData>
    <row r="1" spans="1:5" ht="15.75" x14ac:dyDescent="0.25">
      <c r="A1" s="45" t="s">
        <v>12</v>
      </c>
      <c r="B1" s="45"/>
      <c r="C1" s="45"/>
      <c r="D1" s="45"/>
      <c r="E1" s="45"/>
    </row>
    <row r="2" spans="1:5" ht="33" customHeight="1" x14ac:dyDescent="0.25">
      <c r="A2" s="43" t="s">
        <v>13</v>
      </c>
      <c r="B2" s="44"/>
      <c r="C2" s="44"/>
      <c r="D2" s="44"/>
      <c r="E2" s="44"/>
    </row>
    <row r="3" spans="1:5" x14ac:dyDescent="0.25">
      <c r="A3" s="39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48" t="s">
        <v>78</v>
      </c>
      <c r="E4" s="48"/>
    </row>
    <row r="5" spans="1:5" x14ac:dyDescent="0.25">
      <c r="A5" s="39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46" t="s">
        <v>44</v>
      </c>
      <c r="B7" s="46"/>
      <c r="C7" s="46"/>
      <c r="D7" s="46"/>
      <c r="E7" s="46"/>
    </row>
    <row r="8" spans="1:5" x14ac:dyDescent="0.25">
      <c r="A8" s="47" t="s">
        <v>1</v>
      </c>
      <c r="B8" s="47"/>
      <c r="C8" s="47"/>
      <c r="D8" s="47"/>
      <c r="E8" s="47"/>
    </row>
    <row r="9" spans="1:5" x14ac:dyDescent="0.25">
      <c r="A9" s="41"/>
      <c r="B9" s="41"/>
      <c r="C9" s="41"/>
      <c r="D9" s="41"/>
      <c r="E9" s="41"/>
    </row>
    <row r="10" spans="1:5" x14ac:dyDescent="0.25">
      <c r="A10" s="42" t="s">
        <v>45</v>
      </c>
      <c r="B10" s="42"/>
      <c r="C10" s="42"/>
      <c r="D10" s="42"/>
      <c r="E10" s="42"/>
    </row>
    <row r="11" spans="1:5" ht="28.5" customHeight="1" x14ac:dyDescent="0.25">
      <c r="A11" s="49" t="s">
        <v>16</v>
      </c>
      <c r="B11" s="50"/>
      <c r="C11" s="50"/>
      <c r="D11" s="50"/>
      <c r="E11" s="50"/>
    </row>
    <row r="12" spans="1:5" x14ac:dyDescent="0.25">
      <c r="A12" s="41"/>
      <c r="B12" s="41"/>
      <c r="C12" s="41"/>
      <c r="D12" s="41"/>
      <c r="E12" s="41"/>
    </row>
    <row r="13" spans="1:5" ht="30.75" customHeight="1" x14ac:dyDescent="0.25">
      <c r="A13" s="42" t="s">
        <v>46</v>
      </c>
      <c r="B13" s="42"/>
      <c r="C13" s="42"/>
      <c r="D13" s="42"/>
      <c r="E13" s="42"/>
    </row>
    <row r="14" spans="1:5" x14ac:dyDescent="0.25">
      <c r="A14" s="47" t="s">
        <v>17</v>
      </c>
      <c r="B14" s="41"/>
      <c r="C14" s="41"/>
      <c r="D14" s="41"/>
      <c r="E14" s="41"/>
    </row>
    <row r="15" spans="1:5" x14ac:dyDescent="0.25">
      <c r="A15" s="41"/>
      <c r="B15" s="41"/>
      <c r="C15" s="41"/>
      <c r="D15" s="41"/>
      <c r="E15" s="41"/>
    </row>
    <row r="16" spans="1:5" x14ac:dyDescent="0.25">
      <c r="A16" s="42" t="s">
        <v>39</v>
      </c>
      <c r="B16" s="42"/>
      <c r="C16" s="42"/>
      <c r="D16" s="42"/>
      <c r="E16" s="42"/>
    </row>
    <row r="17" spans="1:8" ht="11.25" customHeight="1" x14ac:dyDescent="0.25">
      <c r="A17" s="47" t="s">
        <v>2</v>
      </c>
      <c r="B17" s="41"/>
      <c r="C17" s="41"/>
      <c r="D17" s="41"/>
      <c r="E17" s="41"/>
    </row>
    <row r="18" spans="1:8" ht="11.25" customHeight="1" x14ac:dyDescent="0.25">
      <c r="A18" s="40"/>
      <c r="B18" s="39"/>
      <c r="C18" s="39"/>
      <c r="D18" s="39"/>
      <c r="E18" s="39"/>
    </row>
    <row r="19" spans="1:8" x14ac:dyDescent="0.25">
      <c r="A19" s="42" t="s">
        <v>40</v>
      </c>
      <c r="B19" s="42"/>
      <c r="C19" s="42"/>
      <c r="D19" s="42"/>
      <c r="E19" s="42"/>
    </row>
    <row r="20" spans="1:8" ht="10.5" customHeight="1" x14ac:dyDescent="0.25">
      <c r="A20" s="47" t="s">
        <v>18</v>
      </c>
      <c r="B20" s="41"/>
      <c r="C20" s="41"/>
      <c r="D20" s="41"/>
      <c r="E20" s="41"/>
    </row>
    <row r="21" spans="1:8" x14ac:dyDescent="0.25">
      <c r="A21" s="41"/>
      <c r="B21" s="41"/>
      <c r="C21" s="41"/>
      <c r="D21" s="41"/>
      <c r="E21" s="41"/>
    </row>
    <row r="22" spans="1:8" ht="30.75" customHeight="1" x14ac:dyDescent="0.25">
      <c r="A22" s="42" t="s">
        <v>19</v>
      </c>
      <c r="B22" s="42"/>
      <c r="C22" s="42"/>
      <c r="D22" s="42"/>
      <c r="E22" s="42"/>
    </row>
    <row r="23" spans="1:8" x14ac:dyDescent="0.25">
      <c r="A23" s="41"/>
      <c r="B23" s="41"/>
      <c r="C23" s="41"/>
      <c r="D23" s="41"/>
      <c r="E23" s="41"/>
    </row>
    <row r="24" spans="1:8" ht="63.75" customHeight="1" x14ac:dyDescent="0.25">
      <c r="A24" s="42" t="s">
        <v>47</v>
      </c>
      <c r="B24" s="42"/>
      <c r="C24" s="42"/>
      <c r="D24" s="42"/>
      <c r="E24" s="42"/>
    </row>
    <row r="25" spans="1:8" ht="33.75" customHeight="1" x14ac:dyDescent="0.25">
      <c r="A25" s="51" t="s">
        <v>48</v>
      </c>
      <c r="B25" s="51"/>
      <c r="C25" s="51"/>
      <c r="D25" s="51"/>
      <c r="E25" s="51"/>
    </row>
    <row r="26" spans="1:8" x14ac:dyDescent="0.25">
      <c r="A26" s="51"/>
      <c r="B26" s="51"/>
      <c r="C26" s="51"/>
      <c r="D26" s="51"/>
      <c r="E26" s="51"/>
      <c r="F26" s="2">
        <v>1054</v>
      </c>
      <c r="G26" s="2">
        <v>3</v>
      </c>
    </row>
    <row r="27" spans="1:8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4869.4800000000005</v>
      </c>
      <c r="H28" s="38"/>
    </row>
    <row r="29" spans="1:8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7399.079999999999</v>
      </c>
      <c r="H29" s="38"/>
    </row>
    <row r="30" spans="1:8" ht="38.25" x14ac:dyDescent="0.25">
      <c r="A30" s="9" t="s">
        <v>31</v>
      </c>
      <c r="B30" s="11" t="s">
        <v>70</v>
      </c>
      <c r="C30" s="3" t="s">
        <v>5</v>
      </c>
      <c r="D30" s="3">
        <v>2.0499999999999998</v>
      </c>
      <c r="E30" s="10">
        <f>D30*F26*G26</f>
        <v>6482.0999999999995</v>
      </c>
      <c r="H30" s="38"/>
    </row>
    <row r="31" spans="1:8" ht="38.25" x14ac:dyDescent="0.25">
      <c r="A31" s="9" t="s">
        <v>32</v>
      </c>
      <c r="B31" s="11" t="s">
        <v>70</v>
      </c>
      <c r="C31" s="3" t="s">
        <v>5</v>
      </c>
      <c r="D31" s="3">
        <v>1.55</v>
      </c>
      <c r="E31" s="10">
        <f>D31*F26*G26</f>
        <v>4901.1000000000004</v>
      </c>
      <c r="H31" s="38"/>
    </row>
    <row r="32" spans="1:8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1928.8199999999997</v>
      </c>
      <c r="H32" s="38"/>
    </row>
    <row r="33" spans="1:8" x14ac:dyDescent="0.25">
      <c r="A33" s="9" t="s">
        <v>43</v>
      </c>
      <c r="B33" s="13" t="s">
        <v>34</v>
      </c>
      <c r="C33" s="3" t="s">
        <v>5</v>
      </c>
      <c r="D33" s="3">
        <v>0.15</v>
      </c>
      <c r="E33" s="10">
        <f>D33*F26*G26</f>
        <v>474.29999999999995</v>
      </c>
      <c r="H33" s="38"/>
    </row>
    <row r="34" spans="1:8" ht="60" x14ac:dyDescent="0.25">
      <c r="A34" s="9" t="s">
        <v>28</v>
      </c>
      <c r="B34" s="11" t="s">
        <v>71</v>
      </c>
      <c r="C34" s="3" t="s">
        <v>5</v>
      </c>
      <c r="D34" s="3">
        <v>0.52</v>
      </c>
      <c r="E34" s="10">
        <f>D34*F26*G26</f>
        <v>1644.2400000000002</v>
      </c>
      <c r="H34" s="38"/>
    </row>
    <row r="35" spans="1:8" ht="38.25" x14ac:dyDescent="0.25">
      <c r="A35" s="9" t="s">
        <v>27</v>
      </c>
      <c r="B35" s="11" t="s">
        <v>70</v>
      </c>
      <c r="C35" s="3" t="s">
        <v>5</v>
      </c>
      <c r="D35" s="3">
        <v>0.04</v>
      </c>
      <c r="E35" s="10">
        <f>D35*F26*G26</f>
        <v>126.48000000000002</v>
      </c>
      <c r="H35" s="38"/>
    </row>
    <row r="36" spans="1:8" ht="60" x14ac:dyDescent="0.25">
      <c r="A36" s="9" t="s">
        <v>42</v>
      </c>
      <c r="B36" s="11" t="s">
        <v>35</v>
      </c>
      <c r="C36" s="3" t="s">
        <v>5</v>
      </c>
      <c r="D36" s="3">
        <v>1.1399999999999999</v>
      </c>
      <c r="E36" s="10">
        <v>0</v>
      </c>
      <c r="H36" s="38"/>
    </row>
    <row r="37" spans="1:8" ht="38.25" hidden="1" x14ac:dyDescent="0.25">
      <c r="A37" s="9" t="s">
        <v>36</v>
      </c>
      <c r="B37" s="11" t="s">
        <v>37</v>
      </c>
      <c r="C37" s="3" t="s">
        <v>5</v>
      </c>
      <c r="D37" s="3">
        <v>0.52</v>
      </c>
      <c r="E37" s="10">
        <v>0</v>
      </c>
      <c r="H37" s="38"/>
    </row>
    <row r="38" spans="1:8" x14ac:dyDescent="0.25">
      <c r="A38" s="9" t="s">
        <v>29</v>
      </c>
      <c r="B38" s="11" t="s">
        <v>41</v>
      </c>
      <c r="C38" s="3" t="s">
        <v>5</v>
      </c>
      <c r="D38" s="3">
        <v>2.76</v>
      </c>
      <c r="E38" s="10">
        <f>D38*F26*G26</f>
        <v>8727.119999999999</v>
      </c>
      <c r="H38" s="38"/>
    </row>
    <row r="39" spans="1:8" ht="15.75" thickBot="1" x14ac:dyDescent="0.3">
      <c r="A39" s="18" t="s">
        <v>61</v>
      </c>
      <c r="B39" s="19" t="s">
        <v>41</v>
      </c>
      <c r="C39" s="20" t="s">
        <v>5</v>
      </c>
      <c r="D39" s="20">
        <v>2.7</v>
      </c>
      <c r="E39" s="21">
        <f>D39*F26*G26</f>
        <v>8537.4000000000015</v>
      </c>
      <c r="H39" s="38"/>
    </row>
    <row r="40" spans="1:8" ht="15.75" thickBot="1" x14ac:dyDescent="0.3">
      <c r="A40" s="22" t="s">
        <v>49</v>
      </c>
      <c r="B40" s="23" t="s">
        <v>79</v>
      </c>
      <c r="C40" s="24" t="s">
        <v>51</v>
      </c>
      <c r="D40" s="24"/>
      <c r="E40" s="25">
        <v>155.31</v>
      </c>
      <c r="H40" s="38"/>
    </row>
    <row r="41" spans="1:8" ht="30" x14ac:dyDescent="0.25">
      <c r="A41" s="9" t="s">
        <v>80</v>
      </c>
      <c r="B41" s="11" t="s">
        <v>81</v>
      </c>
      <c r="C41" s="16" t="s">
        <v>54</v>
      </c>
      <c r="D41" s="3">
        <v>2</v>
      </c>
      <c r="E41" s="17">
        <f>D41*126.7</f>
        <v>253.4</v>
      </c>
      <c r="H41" s="38"/>
    </row>
    <row r="42" spans="1:8" x14ac:dyDescent="0.25">
      <c r="A42" s="9"/>
      <c r="B42" s="15"/>
      <c r="C42" s="16"/>
      <c r="D42" s="16"/>
      <c r="E42" s="17"/>
      <c r="H42" s="38"/>
    </row>
    <row r="43" spans="1:8" s="31" customFormat="1" ht="14.25" x14ac:dyDescent="0.2">
      <c r="A43" s="27" t="s">
        <v>55</v>
      </c>
      <c r="B43" s="28"/>
      <c r="C43" s="29"/>
      <c r="D43" s="29"/>
      <c r="E43" s="30">
        <f>SUM(E28:E42)</f>
        <v>45498.83</v>
      </c>
    </row>
    <row r="45" spans="1:8" ht="28.5" customHeight="1" x14ac:dyDescent="0.25">
      <c r="A45" s="42" t="s">
        <v>82</v>
      </c>
      <c r="B45" s="42"/>
      <c r="C45" s="42"/>
      <c r="D45" s="42"/>
      <c r="E45" s="42"/>
    </row>
    <row r="46" spans="1:8" ht="30" customHeight="1" x14ac:dyDescent="0.25">
      <c r="A46" s="42" t="s">
        <v>23</v>
      </c>
      <c r="B46" s="42"/>
      <c r="C46" s="42"/>
      <c r="D46" s="42"/>
      <c r="E46" s="42"/>
    </row>
    <row r="47" spans="1:8" x14ac:dyDescent="0.25">
      <c r="A47" s="42" t="s">
        <v>22</v>
      </c>
      <c r="B47" s="42"/>
      <c r="C47" s="42"/>
      <c r="D47" s="42"/>
      <c r="E47" s="42"/>
    </row>
    <row r="48" spans="1:8" ht="28.5" customHeight="1" x14ac:dyDescent="0.25">
      <c r="A48" s="42" t="s">
        <v>59</v>
      </c>
      <c r="B48" s="42"/>
      <c r="C48" s="42"/>
      <c r="D48" s="42"/>
      <c r="E48" s="42"/>
    </row>
    <row r="49" spans="1:5" x14ac:dyDescent="0.25">
      <c r="A49" s="42" t="s">
        <v>20</v>
      </c>
      <c r="B49" s="42"/>
      <c r="C49" s="42"/>
      <c r="D49" s="42"/>
      <c r="E49" s="42"/>
    </row>
    <row r="50" spans="1:5" x14ac:dyDescent="0.25">
      <c r="A50" s="53" t="s">
        <v>6</v>
      </c>
      <c r="B50" s="53"/>
      <c r="C50" s="53"/>
      <c r="D50" s="53"/>
      <c r="E50" s="53"/>
    </row>
    <row r="51" spans="1:5" x14ac:dyDescent="0.25">
      <c r="A51" s="42" t="s">
        <v>20</v>
      </c>
      <c r="B51" s="42"/>
      <c r="C51" s="42"/>
      <c r="D51" s="42"/>
      <c r="E51" s="42"/>
    </row>
    <row r="52" spans="1:5" x14ac:dyDescent="0.25">
      <c r="A52" s="54" t="s">
        <v>56</v>
      </c>
      <c r="B52" s="54"/>
      <c r="C52" s="54"/>
      <c r="D52" s="54"/>
      <c r="E52" s="54"/>
    </row>
    <row r="53" spans="1:5" x14ac:dyDescent="0.25">
      <c r="B53" s="52" t="s">
        <v>21</v>
      </c>
      <c r="C53" s="52"/>
      <c r="D53" s="52"/>
      <c r="E53" s="8" t="s">
        <v>7</v>
      </c>
    </row>
    <row r="54" spans="1:5" x14ac:dyDescent="0.25">
      <c r="A54" s="40"/>
      <c r="B54" s="40"/>
      <c r="C54" s="40"/>
      <c r="D54" s="40"/>
      <c r="E54" s="40"/>
    </row>
    <row r="55" spans="1:5" x14ac:dyDescent="0.25">
      <c r="A55" s="54" t="s">
        <v>57</v>
      </c>
      <c r="B55" s="54"/>
      <c r="C55" s="54"/>
      <c r="D55" s="54"/>
      <c r="E55" s="54"/>
    </row>
    <row r="56" spans="1:5" x14ac:dyDescent="0.25">
      <c r="B56" s="52" t="s">
        <v>21</v>
      </c>
      <c r="C56" s="52"/>
      <c r="D56" s="52"/>
      <c r="E56" s="8" t="s">
        <v>7</v>
      </c>
    </row>
    <row r="59" spans="1:5" x14ac:dyDescent="0.25">
      <c r="A59" s="31" t="s">
        <v>72</v>
      </c>
    </row>
    <row r="60" spans="1:5" x14ac:dyDescent="0.25">
      <c r="A60" s="2" t="s">
        <v>73</v>
      </c>
      <c r="B60" s="34">
        <v>15413.02</v>
      </c>
    </row>
    <row r="61" spans="1:5" ht="15.75" x14ac:dyDescent="0.25">
      <c r="A61" s="35" t="s">
        <v>74</v>
      </c>
      <c r="B61" s="36">
        <v>168724.5</v>
      </c>
    </row>
    <row r="62" spans="1:5" x14ac:dyDescent="0.25">
      <c r="A62" s="2" t="s">
        <v>75</v>
      </c>
      <c r="B62" s="36">
        <v>170846.22</v>
      </c>
    </row>
    <row r="63" spans="1:5" x14ac:dyDescent="0.25">
      <c r="A63" s="37" t="s">
        <v>76</v>
      </c>
      <c r="B63" s="34">
        <f>B60+B62-('1 кв.'!E43+'2 кв.'!E46+E43)</f>
        <v>43879.228000000003</v>
      </c>
    </row>
    <row r="65" spans="2:2" x14ac:dyDescent="0.25">
      <c r="B65" s="38">
        <f>B60+B62-('1 кв.'!E43+'2 кв.'!E46+'3 кв.'!E43)</f>
        <v>43879.228000000003</v>
      </c>
    </row>
  </sheetData>
  <mergeCells count="34">
    <mergeCell ref="A52:E52"/>
    <mergeCell ref="B53:D53"/>
    <mergeCell ref="A55:E55"/>
    <mergeCell ref="B56:D56"/>
    <mergeCell ref="A46:E46"/>
    <mergeCell ref="A47:E47"/>
    <mergeCell ref="A48:E48"/>
    <mergeCell ref="A49:E49"/>
    <mergeCell ref="A50:E50"/>
    <mergeCell ref="A51:E51"/>
    <mergeCell ref="A45:E45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2016-11-01T08:57:35Z</dcterms:modified>
</cp:coreProperties>
</file>