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кв.'!$A$90</definedName>
    <definedName name="_edn2" localSheetId="0">'1 кв.'!$A$92</definedName>
    <definedName name="_edn3" localSheetId="0">'1 кв.'!$A$93</definedName>
    <definedName name="_edn4" localSheetId="0">'1 кв.'!$A$94</definedName>
    <definedName name="_ednref1" localSheetId="0">'1 кв.'!#REF!</definedName>
    <definedName name="_ednref2" localSheetId="0">'1 кв.'!$A$63</definedName>
    <definedName name="_ednref3" localSheetId="0">'1 кв.'!$D$62</definedName>
    <definedName name="_ednref4" localSheetId="0">'1 кв.'!$D$63</definedName>
    <definedName name="_xlnm.Print_Area" localSheetId="0">'1 кв.'!$A$1:$E$62</definedName>
    <definedName name="_xlnm.Print_Area" localSheetId="1">'2 кв.'!$A$1:$E$70</definedName>
    <definedName name="_xlnm.Print_Area" localSheetId="2">'3 кв.'!$A$1:$E$72</definedName>
  </definedNames>
  <calcPr calcId="145621"/>
</workbook>
</file>

<file path=xl/calcChain.xml><?xml version="1.0" encoding="utf-8"?>
<calcChain xmlns="http://schemas.openxmlformats.org/spreadsheetml/2006/main">
  <c r="E52" i="3" l="1"/>
  <c r="E50" i="3" l="1"/>
  <c r="E45" i="3"/>
  <c r="E44" i="3" l="1"/>
  <c r="E46" i="3"/>
  <c r="E47" i="3"/>
  <c r="E48" i="3"/>
  <c r="E49" i="3"/>
  <c r="E42" i="3"/>
  <c r="B72" i="3" s="1"/>
  <c r="E43" i="3"/>
  <c r="E41" i="3"/>
  <c r="B75" i="3" l="1"/>
  <c r="F26" i="3"/>
  <c r="E38" i="3" s="1"/>
  <c r="E29" i="3" l="1"/>
  <c r="E31" i="3"/>
  <c r="E33" i="3"/>
  <c r="E35" i="3"/>
  <c r="E39" i="3"/>
  <c r="E28" i="3"/>
  <c r="E30" i="3"/>
  <c r="E32" i="3"/>
  <c r="E34" i="3"/>
  <c r="E40" i="2"/>
  <c r="B67" i="2"/>
  <c r="E42" i="2" l="1"/>
  <c r="E43" i="2"/>
  <c r="E44" i="2"/>
  <c r="E45" i="2"/>
  <c r="E46" i="2"/>
  <c r="E47" i="2"/>
  <c r="E41" i="2"/>
  <c r="F26" i="2" l="1"/>
  <c r="E39" i="2" s="1"/>
  <c r="E38" i="2" l="1"/>
  <c r="E28" i="2"/>
  <c r="E32" i="2"/>
  <c r="E30" i="2"/>
  <c r="E34" i="2"/>
  <c r="E29" i="2"/>
  <c r="E31" i="2"/>
  <c r="E33" i="2"/>
  <c r="E35" i="2"/>
  <c r="F26" i="1"/>
  <c r="E49" i="2" l="1"/>
  <c r="E48" i="1"/>
  <c r="H53" i="2" l="1"/>
  <c r="B68" i="2"/>
  <c r="E28" i="1"/>
  <c r="E41" i="1" l="1"/>
  <c r="E45" i="1" l="1"/>
  <c r="E44" i="1"/>
  <c r="E43" i="1"/>
  <c r="E42" i="1"/>
  <c r="E40" i="1"/>
  <c r="E39" i="1" l="1"/>
  <c r="E38" i="1"/>
  <c r="E34" i="1"/>
  <c r="E33" i="1"/>
  <c r="E32" i="1" l="1"/>
  <c r="E31" i="1"/>
  <c r="E30" i="1"/>
  <c r="E29" i="1"/>
  <c r="E35" i="1" l="1"/>
</calcChain>
</file>

<file path=xl/sharedStrings.xml><?xml version="1.0" encoding="utf-8"?>
<sst xmlns="http://schemas.openxmlformats.org/spreadsheetml/2006/main" count="312" uniqueCount="106">
  <si>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</si>
  <si>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</si>
  <si>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</si>
  <si>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</si>
  <si>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</si>
  <si>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</si>
  <si>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</si>
  <si>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</si>
  <si>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</si>
  <si>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</si>
  <si>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</si>
  <si>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</si>
  <si>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</si>
  <si>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</si>
  <si>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</si>
  <si>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</si>
  <si>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</si>
  <si>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</si>
  <si>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</si>
  <si>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</si>
  <si>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</si>
  <si>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</si>
  <si>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</si>
  <si>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</si>
  <si>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</si>
  <si>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</si>
  <si>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</si>
  <si>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</si>
  <si>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</si>
  <si>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</si>
  <si>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</si>
  <si>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</si>
  <si>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</si>
  <si>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</si>
  <si>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</si>
  <si>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</si>
  <si>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</si>
  <si>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</si>
  <si>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</si>
  <si>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</si>
  <si>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</si>
  <si>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</si>
  <si>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</si>
  <si>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</si>
  <si>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</si>
  <si>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Линейная, д. 19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</si>
  <si>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Бабкина Виктора Павловича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</si>
  <si>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№14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</si>
  <si>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</si>
  <si>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</si>
  <si>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Подключение рубильника в ВРУ (КВ.34)</t>
  </si>
  <si>
    <t>Очистка ливневок и вент.каналов</t>
  </si>
  <si>
    <t>Определение места течи по балкону (кв.11)</t>
  </si>
  <si>
    <t>Ремонт шиферной кровли с выносом мусора (кв.9)</t>
  </si>
  <si>
    <t>Сварка урн</t>
  </si>
  <si>
    <t xml:space="preserve">Осмотр и сварка урны возле маг. Эсайловский </t>
  </si>
  <si>
    <t>январь</t>
  </si>
  <si>
    <t>февраль</t>
  </si>
  <si>
    <t>март</t>
  </si>
  <si>
    <t>Стоимость материалов</t>
  </si>
  <si>
    <t>1 квартал</t>
  </si>
  <si>
    <t>руб.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</si>
  <si>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</si>
  <si>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</si>
  <si>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Бабкина В.П.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</si>
  <si>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пять тысяч девяносто пять (прописью) рублей 45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</si>
  <si>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</si>
  <si>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</si>
  <si>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стояков ХВС, утепление стояков ХВС в подъезде (кв.9,14,11,5,8)</t>
  </si>
  <si>
    <t>покраска бордюров (кв.9)</t>
  </si>
  <si>
    <t>Ремонт песочницы (кв.9)</t>
  </si>
  <si>
    <t>Окраска малых форм (кв.9)</t>
  </si>
  <si>
    <t>Ремонт мягкой кровли (кв.50)</t>
  </si>
  <si>
    <t>Обследование вентиляции (кв.15)</t>
  </si>
  <si>
    <t>Осмотр, ремонт мягкой кровли (кв.19)</t>
  </si>
  <si>
    <t>апрель</t>
  </si>
  <si>
    <t>май</t>
  </si>
  <si>
    <t>июнь</t>
  </si>
  <si>
    <t>на начало года</t>
  </si>
  <si>
    <t>оплачено</t>
  </si>
  <si>
    <t>остаток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</si>
  <si>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</si>
  <si>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</si>
  <si>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</si>
  <si>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</si>
  <si>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</si>
  <si>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</si>
  <si>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восемь тысяч шестьсот шестьдесят девять (прописью) рублей 89 копеек.</t>
    </r>
  </si>
  <si>
    <t>"30" 09  2016 г.</t>
  </si>
  <si>
    <t>3 квартал</t>
  </si>
  <si>
    <t>Покраска труб отопления (кв.9)</t>
  </si>
  <si>
    <t>Осмотр ливневых воронок (кв.9)</t>
  </si>
  <si>
    <t>Ремонт балконов (сварочные работы) кв.5</t>
  </si>
  <si>
    <t xml:space="preserve">Ремонт шкафов ВРУ (сварочные работы) </t>
  </si>
  <si>
    <t>Покраска трубы 3 м.п. (кв.9)</t>
  </si>
  <si>
    <t>Замена фанового стояка и герметизация (кв.12)</t>
  </si>
  <si>
    <t>июль</t>
  </si>
  <si>
    <t>август</t>
  </si>
  <si>
    <t>сентябрь</t>
  </si>
  <si>
    <t>в т.ч. Оплачено рем.и содерж.</t>
  </si>
  <si>
    <t xml:space="preserve">не жилые помещения </t>
  </si>
  <si>
    <t xml:space="preserve">Ремонт освещения в подвале </t>
  </si>
  <si>
    <t>Изоляция труб отопления 94м (кв.9)</t>
  </si>
  <si>
    <t xml:space="preserve">Ремонт ВРУ  </t>
  </si>
  <si>
    <t>-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</si>
  <si>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девять тысяч восемьсот пятнадцать рублей 47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</si>
</sst>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4" xfId="0" applyFont="1" applyBorder="1" applyAlignment="1">
      <alignment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9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2.2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7" t="s">
        <v>15</v>
      </c>
      <c r="E4" s="5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ht="7.5" customHeight="1" x14ac:dyDescent="0.25">
      <c r="A9" s="48"/>
      <c r="B9" s="48"/>
      <c r="C9" s="48"/>
      <c r="D9" s="48"/>
      <c r="E9" s="48"/>
    </row>
    <row r="10" spans="1:5" x14ac:dyDescent="0.25">
      <c r="A10" s="45" t="s">
        <v>46</v>
      </c>
      <c r="B10" s="45"/>
      <c r="C10" s="45"/>
      <c r="D10" s="45"/>
      <c r="E10" s="45"/>
    </row>
    <row r="11" spans="1:5" ht="22.5" customHeight="1" x14ac:dyDescent="0.25">
      <c r="A11" s="50" t="s">
        <v>16</v>
      </c>
      <c r="B11" s="51"/>
      <c r="C11" s="51"/>
      <c r="D11" s="51"/>
      <c r="E11" s="51"/>
    </row>
    <row r="12" spans="1:5" ht="9" customHeight="1" x14ac:dyDescent="0.25">
      <c r="A12" s="48"/>
      <c r="B12" s="48"/>
      <c r="C12" s="48"/>
      <c r="D12" s="48"/>
      <c r="E12" s="48"/>
    </row>
    <row r="13" spans="1:5" ht="30.75" customHeight="1" x14ac:dyDescent="0.25">
      <c r="A13" s="45" t="s">
        <v>47</v>
      </c>
      <c r="B13" s="45"/>
      <c r="C13" s="45"/>
      <c r="D13" s="45"/>
      <c r="E13" s="45"/>
    </row>
    <row r="14" spans="1:5" x14ac:dyDescent="0.25">
      <c r="A14" s="52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5" t="s">
        <v>40</v>
      </c>
      <c r="B16" s="45"/>
      <c r="C16" s="45"/>
      <c r="D16" s="45"/>
      <c r="E16" s="45"/>
    </row>
    <row r="17" spans="1:7" ht="11.25" customHeight="1" x14ac:dyDescent="0.25">
      <c r="A17" s="52" t="s">
        <v>2</v>
      </c>
      <c r="B17" s="48"/>
      <c r="C17" s="48"/>
      <c r="D17" s="48"/>
      <c r="E17" s="4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41</v>
      </c>
      <c r="B19" s="45"/>
      <c r="C19" s="45"/>
      <c r="D19" s="45"/>
      <c r="E19" s="45"/>
    </row>
    <row r="20" spans="1:7" ht="10.5" customHeight="1" x14ac:dyDescent="0.25">
      <c r="A20" s="52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5" t="s">
        <v>48</v>
      </c>
      <c r="B24" s="45"/>
      <c r="C24" s="45"/>
      <c r="D24" s="45"/>
      <c r="E24" s="45"/>
    </row>
    <row r="25" spans="1:7" ht="33.75" customHeight="1" x14ac:dyDescent="0.25">
      <c r="A25" s="49" t="s">
        <v>49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f>249.5+2425.8</f>
        <v>2675.3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15570.246000000001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16132.059000000001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12038.85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0.46</v>
      </c>
      <c r="E34" s="11">
        <f>D34*F26*G26</f>
        <v>3691.9140000000007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0.12</v>
      </c>
      <c r="E35" s="11">
        <f>D35*F26*G26</f>
        <v>963.10799999999995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9360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5056.317</v>
      </c>
    </row>
    <row r="39" spans="1:6" ht="15.75" thickBot="1" x14ac:dyDescent="0.3">
      <c r="A39" s="22" t="s">
        <v>39</v>
      </c>
      <c r="B39" s="23" t="s">
        <v>42</v>
      </c>
      <c r="C39" s="24" t="s">
        <v>5</v>
      </c>
      <c r="D39" s="24">
        <v>3.3</v>
      </c>
      <c r="E39" s="25">
        <f>D39*F26*G26</f>
        <v>26485.47</v>
      </c>
    </row>
    <row r="40" spans="1:6" ht="30" x14ac:dyDescent="0.25">
      <c r="A40" s="10" t="s">
        <v>50</v>
      </c>
      <c r="B40" s="28" t="s">
        <v>56</v>
      </c>
      <c r="C40" s="20" t="s">
        <v>62</v>
      </c>
      <c r="D40" s="30">
        <v>1.5</v>
      </c>
      <c r="E40" s="21">
        <f>D40*F40</f>
        <v>177.63</v>
      </c>
      <c r="F40" s="2">
        <v>118.42</v>
      </c>
    </row>
    <row r="41" spans="1:6" ht="30" x14ac:dyDescent="0.25">
      <c r="A41" s="10" t="s">
        <v>51</v>
      </c>
      <c r="B41" s="28" t="s">
        <v>56</v>
      </c>
      <c r="C41" s="3" t="s">
        <v>62</v>
      </c>
      <c r="D41" s="31">
        <v>4</v>
      </c>
      <c r="E41" s="11">
        <f>D41*F40</f>
        <v>473.68</v>
      </c>
    </row>
    <row r="42" spans="1:6" ht="30" x14ac:dyDescent="0.25">
      <c r="A42" s="10" t="s">
        <v>52</v>
      </c>
      <c r="B42" s="28" t="s">
        <v>57</v>
      </c>
      <c r="C42" s="3" t="s">
        <v>62</v>
      </c>
      <c r="D42" s="31">
        <v>2</v>
      </c>
      <c r="E42" s="11">
        <f>D42*F40</f>
        <v>236.84</v>
      </c>
    </row>
    <row r="43" spans="1:6" ht="30" x14ac:dyDescent="0.25">
      <c r="A43" s="10" t="s">
        <v>53</v>
      </c>
      <c r="B43" s="28" t="s">
        <v>57</v>
      </c>
      <c r="C43" s="3" t="s">
        <v>62</v>
      </c>
      <c r="D43" s="31">
        <v>48</v>
      </c>
      <c r="E43" s="11">
        <f>D43*F40</f>
        <v>5684.16</v>
      </c>
    </row>
    <row r="44" spans="1:6" x14ac:dyDescent="0.25">
      <c r="A44" s="10" t="s">
        <v>54</v>
      </c>
      <c r="B44" s="28" t="s">
        <v>57</v>
      </c>
      <c r="C44" s="3" t="s">
        <v>62</v>
      </c>
      <c r="D44" s="31">
        <v>8</v>
      </c>
      <c r="E44" s="11">
        <f>D44*F40</f>
        <v>947.36</v>
      </c>
    </row>
    <row r="45" spans="1:6" ht="30.75" thickBot="1" x14ac:dyDescent="0.3">
      <c r="A45" s="22" t="s">
        <v>55</v>
      </c>
      <c r="B45" s="29" t="s">
        <v>58</v>
      </c>
      <c r="C45" s="24" t="s">
        <v>62</v>
      </c>
      <c r="D45" s="32">
        <v>4</v>
      </c>
      <c r="E45" s="25">
        <f>D45*F40</f>
        <v>473.68</v>
      </c>
    </row>
    <row r="46" spans="1:6" x14ac:dyDescent="0.25">
      <c r="A46" s="26" t="s">
        <v>59</v>
      </c>
      <c r="B46" s="4" t="s">
        <v>60</v>
      </c>
      <c r="C46" s="20" t="s">
        <v>61</v>
      </c>
      <c r="D46" s="27"/>
      <c r="E46" s="21">
        <v>3646.18</v>
      </c>
    </row>
    <row r="47" spans="1:6" x14ac:dyDescent="0.25">
      <c r="A47" s="10"/>
      <c r="B47" s="12"/>
      <c r="C47" s="3"/>
      <c r="D47" s="3"/>
      <c r="E47" s="11"/>
    </row>
    <row r="48" spans="1:6" s="19" customFormat="1" ht="14.25" x14ac:dyDescent="0.2">
      <c r="A48" s="15" t="s">
        <v>44</v>
      </c>
      <c r="B48" s="16"/>
      <c r="C48" s="17"/>
      <c r="D48" s="17"/>
      <c r="E48" s="18">
        <f>SUM(E28:E47)</f>
        <v>125095.45299999998</v>
      </c>
    </row>
    <row r="50" spans="1:5" ht="42.75" customHeight="1" x14ac:dyDescent="0.25">
      <c r="A50" s="45" t="s">
        <v>65</v>
      </c>
      <c r="B50" s="45"/>
      <c r="C50" s="45"/>
      <c r="D50" s="45"/>
      <c r="E50" s="45"/>
    </row>
    <row r="51" spans="1:5" ht="30" customHeight="1" x14ac:dyDescent="0.25">
      <c r="A51" s="45" t="s">
        <v>23</v>
      </c>
      <c r="B51" s="45"/>
      <c r="C51" s="45"/>
      <c r="D51" s="45"/>
      <c r="E51" s="45"/>
    </row>
    <row r="52" spans="1:5" x14ac:dyDescent="0.25">
      <c r="A52" s="45" t="s">
        <v>22</v>
      </c>
      <c r="B52" s="45"/>
      <c r="C52" s="45"/>
      <c r="D52" s="45"/>
      <c r="E52" s="45"/>
    </row>
    <row r="53" spans="1:5" ht="31.5" customHeight="1" x14ac:dyDescent="0.25">
      <c r="A53" s="45" t="s">
        <v>66</v>
      </c>
      <c r="B53" s="45"/>
      <c r="C53" s="45"/>
      <c r="D53" s="45"/>
      <c r="E53" s="45"/>
    </row>
    <row r="54" spans="1:5" x14ac:dyDescent="0.25">
      <c r="A54" s="45" t="s">
        <v>20</v>
      </c>
      <c r="B54" s="45"/>
      <c r="C54" s="45"/>
      <c r="D54" s="45"/>
      <c r="E54" s="45"/>
    </row>
    <row r="55" spans="1:5" x14ac:dyDescent="0.25">
      <c r="A55" s="46" t="s">
        <v>6</v>
      </c>
      <c r="B55" s="46"/>
      <c r="C55" s="46"/>
      <c r="D55" s="46"/>
      <c r="E55" s="46"/>
    </row>
    <row r="56" spans="1:5" x14ac:dyDescent="0.25">
      <c r="A56" s="45" t="s">
        <v>20</v>
      </c>
      <c r="B56" s="45"/>
      <c r="C56" s="45"/>
      <c r="D56" s="45"/>
      <c r="E56" s="45"/>
    </row>
    <row r="57" spans="1:5" ht="15" customHeight="1" x14ac:dyDescent="0.25">
      <c r="A57" s="47" t="s">
        <v>63</v>
      </c>
      <c r="B57" s="47"/>
      <c r="C57" s="47"/>
      <c r="D57" s="47"/>
      <c r="E57" s="8"/>
    </row>
    <row r="58" spans="1:5" ht="11.25" customHeight="1" x14ac:dyDescent="0.25">
      <c r="B58" s="44" t="s">
        <v>21</v>
      </c>
      <c r="C58" s="44"/>
      <c r="D58" s="44"/>
      <c r="E58" s="9" t="s">
        <v>7</v>
      </c>
    </row>
    <row r="59" spans="1:5" x14ac:dyDescent="0.25">
      <c r="A59" s="6"/>
      <c r="B59" s="6"/>
      <c r="C59" s="6"/>
      <c r="D59" s="6"/>
      <c r="E59" s="6"/>
    </row>
    <row r="60" spans="1:5" x14ac:dyDescent="0.25">
      <c r="A60" s="48" t="s">
        <v>64</v>
      </c>
      <c r="B60" s="48"/>
      <c r="C60" s="48"/>
      <c r="D60" s="48"/>
      <c r="E60" s="8"/>
    </row>
    <row r="61" spans="1:5" ht="11.25" customHeight="1" x14ac:dyDescent="0.25">
      <c r="B61" s="44" t="s">
        <v>21</v>
      </c>
      <c r="C61" s="44"/>
      <c r="D61" s="44"/>
      <c r="E6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0:E50"/>
    <mergeCell ref="A51:E51"/>
    <mergeCell ref="B58:D58"/>
    <mergeCell ref="B61:D61"/>
    <mergeCell ref="A52:E52"/>
    <mergeCell ref="A53:E53"/>
    <mergeCell ref="A54:E54"/>
    <mergeCell ref="A55:E55"/>
    <mergeCell ref="A56:E56"/>
    <mergeCell ref="A57:D57"/>
    <mergeCell ref="A60:D6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44" zoomScaleNormal="100" zoomScaleSheetLayoutView="100" workbookViewId="0">
      <selection activeCell="B67" sqref="B6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0.7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67</v>
      </c>
      <c r="E4" s="57"/>
    </row>
    <row r="5" spans="1:5" x14ac:dyDescent="0.25">
      <c r="A5" s="33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/>
      <c r="B9" s="48"/>
      <c r="C9" s="48"/>
      <c r="D9" s="48"/>
      <c r="E9" s="48"/>
    </row>
    <row r="10" spans="1:5" x14ac:dyDescent="0.25">
      <c r="A10" s="45" t="s">
        <v>46</v>
      </c>
      <c r="B10" s="45"/>
      <c r="C10" s="45"/>
      <c r="D10" s="45"/>
      <c r="E10" s="45"/>
    </row>
    <row r="11" spans="1:5" ht="24.75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8"/>
      <c r="B12" s="48"/>
      <c r="C12" s="48"/>
      <c r="D12" s="48"/>
      <c r="E12" s="48"/>
    </row>
    <row r="13" spans="1:5" x14ac:dyDescent="0.25">
      <c r="A13" s="45" t="s">
        <v>47</v>
      </c>
      <c r="B13" s="45"/>
      <c r="C13" s="45"/>
      <c r="D13" s="45"/>
      <c r="E13" s="45"/>
    </row>
    <row r="14" spans="1:5" x14ac:dyDescent="0.25">
      <c r="A14" s="52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5" t="s">
        <v>40</v>
      </c>
      <c r="B16" s="45"/>
      <c r="C16" s="45"/>
      <c r="D16" s="45"/>
      <c r="E16" s="45"/>
    </row>
    <row r="17" spans="1:7" ht="11.25" customHeight="1" x14ac:dyDescent="0.25">
      <c r="A17" s="52" t="s">
        <v>2</v>
      </c>
      <c r="B17" s="48"/>
      <c r="C17" s="48"/>
      <c r="D17" s="48"/>
      <c r="E17" s="48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45" t="s">
        <v>41</v>
      </c>
      <c r="B19" s="45"/>
      <c r="C19" s="45"/>
      <c r="D19" s="45"/>
      <c r="E19" s="45"/>
    </row>
    <row r="20" spans="1:7" ht="10.5" customHeight="1" x14ac:dyDescent="0.25">
      <c r="A20" s="52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5" t="s">
        <v>48</v>
      </c>
      <c r="B24" s="45"/>
      <c r="C24" s="45"/>
      <c r="D24" s="45"/>
      <c r="E24" s="45"/>
    </row>
    <row r="25" spans="1:7" ht="33.75" customHeight="1" x14ac:dyDescent="0.25">
      <c r="A25" s="49" t="s">
        <v>49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f>249.5+2425.8</f>
        <v>2675.3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38.25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8.25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60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8.25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1632.17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5.75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5.75" thickBot="1" x14ac:dyDescent="0.3">
      <c r="A40" s="22" t="s">
        <v>59</v>
      </c>
      <c r="B40" s="23" t="s">
        <v>60</v>
      </c>
      <c r="C40" s="24" t="s">
        <v>61</v>
      </c>
      <c r="D40" s="24"/>
      <c r="E40" s="25">
        <f>1250.5+350.94+1973.63</f>
        <v>3575.07</v>
      </c>
    </row>
    <row r="41" spans="1:5" ht="45" x14ac:dyDescent="0.25">
      <c r="A41" s="35" t="s">
        <v>68</v>
      </c>
      <c r="B41" s="28" t="s">
        <v>75</v>
      </c>
      <c r="C41" s="3" t="s">
        <v>62</v>
      </c>
      <c r="D41" s="31">
        <v>15</v>
      </c>
      <c r="E41" s="11">
        <f>D41*126.7</f>
        <v>1900.5</v>
      </c>
    </row>
    <row r="42" spans="1:5" x14ac:dyDescent="0.25">
      <c r="A42" s="10" t="s">
        <v>69</v>
      </c>
      <c r="B42" s="28" t="s">
        <v>75</v>
      </c>
      <c r="C42" s="3" t="s">
        <v>62</v>
      </c>
      <c r="D42" s="31">
        <v>9.8000000000000007</v>
      </c>
      <c r="E42" s="11">
        <f t="shared" ref="E42:E47" si="0">D42*126.7</f>
        <v>1241.6600000000001</v>
      </c>
    </row>
    <row r="43" spans="1:5" x14ac:dyDescent="0.25">
      <c r="A43" s="10" t="s">
        <v>70</v>
      </c>
      <c r="B43" s="28" t="s">
        <v>76</v>
      </c>
      <c r="C43" s="3" t="s">
        <v>62</v>
      </c>
      <c r="D43" s="31">
        <v>1.5</v>
      </c>
      <c r="E43" s="11">
        <f t="shared" si="0"/>
        <v>190.05</v>
      </c>
    </row>
    <row r="44" spans="1:5" x14ac:dyDescent="0.25">
      <c r="A44" s="10" t="s">
        <v>71</v>
      </c>
      <c r="B44" s="28" t="s">
        <v>76</v>
      </c>
      <c r="C44" s="3" t="s">
        <v>62</v>
      </c>
      <c r="D44" s="31">
        <v>4</v>
      </c>
      <c r="E44" s="11">
        <f t="shared" si="0"/>
        <v>506.8</v>
      </c>
    </row>
    <row r="45" spans="1:5" x14ac:dyDescent="0.25">
      <c r="A45" s="10" t="s">
        <v>72</v>
      </c>
      <c r="B45" s="28" t="s">
        <v>77</v>
      </c>
      <c r="C45" s="3" t="s">
        <v>62</v>
      </c>
      <c r="D45" s="31">
        <v>3</v>
      </c>
      <c r="E45" s="11">
        <f t="shared" si="0"/>
        <v>380.1</v>
      </c>
    </row>
    <row r="46" spans="1:5" ht="30" x14ac:dyDescent="0.25">
      <c r="A46" s="10" t="s">
        <v>73</v>
      </c>
      <c r="B46" s="28" t="s">
        <v>77</v>
      </c>
      <c r="C46" s="3" t="s">
        <v>62</v>
      </c>
      <c r="D46" s="31">
        <v>1.2</v>
      </c>
      <c r="E46" s="11">
        <f t="shared" si="0"/>
        <v>152.04</v>
      </c>
    </row>
    <row r="47" spans="1:5" ht="30" x14ac:dyDescent="0.25">
      <c r="A47" s="10" t="s">
        <v>74</v>
      </c>
      <c r="B47" s="28" t="s">
        <v>77</v>
      </c>
      <c r="C47" s="3" t="s">
        <v>62</v>
      </c>
      <c r="D47" s="31">
        <v>7.5</v>
      </c>
      <c r="E47" s="11">
        <f t="shared" si="0"/>
        <v>950.25</v>
      </c>
    </row>
    <row r="48" spans="1:5" x14ac:dyDescent="0.25">
      <c r="A48" s="10"/>
      <c r="B48" s="12"/>
      <c r="C48" s="3"/>
      <c r="D48" s="3"/>
      <c r="E48" s="11"/>
    </row>
    <row r="49" spans="1:8" s="19" customFormat="1" ht="14.25" x14ac:dyDescent="0.2">
      <c r="A49" s="15" t="s">
        <v>44</v>
      </c>
      <c r="B49" s="16"/>
      <c r="C49" s="17"/>
      <c r="D49" s="17"/>
      <c r="E49" s="18">
        <f>SUM(E28:E48)</f>
        <v>128669.88800000002</v>
      </c>
    </row>
    <row r="51" spans="1:8" ht="30" customHeight="1" x14ac:dyDescent="0.25">
      <c r="A51" s="45" t="s">
        <v>87</v>
      </c>
      <c r="B51" s="45"/>
      <c r="C51" s="45"/>
      <c r="D51" s="45"/>
      <c r="E51" s="45"/>
      <c r="F51" s="2" t="s">
        <v>78</v>
      </c>
      <c r="H51" s="2">
        <v>33940.22</v>
      </c>
    </row>
    <row r="52" spans="1:8" ht="31.5" customHeight="1" x14ac:dyDescent="0.25">
      <c r="A52" s="45" t="s">
        <v>23</v>
      </c>
      <c r="B52" s="45"/>
      <c r="C52" s="45"/>
      <c r="D52" s="45"/>
      <c r="E52" s="45"/>
      <c r="F52" s="2" t="s">
        <v>79</v>
      </c>
    </row>
    <row r="53" spans="1:8" x14ac:dyDescent="0.25">
      <c r="A53" s="45" t="s">
        <v>22</v>
      </c>
      <c r="B53" s="45"/>
      <c r="C53" s="45"/>
      <c r="D53" s="45"/>
      <c r="E53" s="45"/>
      <c r="F53" s="19" t="s">
        <v>80</v>
      </c>
      <c r="G53" s="19"/>
      <c r="H53" s="36">
        <f>H51+H52-E49</f>
        <v>-94729.66800000002</v>
      </c>
    </row>
    <row r="54" spans="1:8" x14ac:dyDescent="0.25">
      <c r="A54" s="45" t="s">
        <v>66</v>
      </c>
      <c r="B54" s="45"/>
      <c r="C54" s="45"/>
      <c r="D54" s="45"/>
      <c r="E54" s="45"/>
    </row>
    <row r="55" spans="1:8" x14ac:dyDescent="0.25">
      <c r="A55" s="45" t="s">
        <v>20</v>
      </c>
      <c r="B55" s="45"/>
      <c r="C55" s="45"/>
      <c r="D55" s="45"/>
      <c r="E55" s="45"/>
    </row>
    <row r="56" spans="1:8" x14ac:dyDescent="0.25">
      <c r="A56" s="46" t="s">
        <v>6</v>
      </c>
      <c r="B56" s="46"/>
      <c r="C56" s="46"/>
      <c r="D56" s="46"/>
      <c r="E56" s="46"/>
    </row>
    <row r="57" spans="1:8" x14ac:dyDescent="0.25">
      <c r="A57" s="45" t="s">
        <v>20</v>
      </c>
      <c r="B57" s="45"/>
      <c r="C57" s="45"/>
      <c r="D57" s="45"/>
      <c r="E57" s="45"/>
    </row>
    <row r="58" spans="1:8" x14ac:dyDescent="0.25">
      <c r="A58" s="47" t="s">
        <v>63</v>
      </c>
      <c r="B58" s="47"/>
      <c r="C58" s="47"/>
      <c r="D58" s="47"/>
      <c r="E58" s="8"/>
    </row>
    <row r="59" spans="1:8" x14ac:dyDescent="0.25">
      <c r="B59" s="44" t="s">
        <v>21</v>
      </c>
      <c r="C59" s="44"/>
      <c r="D59" s="44"/>
      <c r="E59" s="9" t="s">
        <v>7</v>
      </c>
    </row>
    <row r="60" spans="1:8" x14ac:dyDescent="0.25">
      <c r="A60" s="34"/>
      <c r="B60" s="34"/>
      <c r="C60" s="34"/>
      <c r="D60" s="34"/>
      <c r="E60" s="34"/>
    </row>
    <row r="61" spans="1:8" x14ac:dyDescent="0.25">
      <c r="A61" s="47" t="s">
        <v>64</v>
      </c>
      <c r="B61" s="47"/>
      <c r="C61" s="47"/>
      <c r="D61" s="47"/>
      <c r="E61" s="8"/>
    </row>
    <row r="62" spans="1:8" x14ac:dyDescent="0.25">
      <c r="B62" s="58" t="s">
        <v>21</v>
      </c>
      <c r="C62" s="58"/>
      <c r="D62" s="58"/>
      <c r="E62" s="9" t="s">
        <v>7</v>
      </c>
    </row>
    <row r="64" spans="1:8" x14ac:dyDescent="0.25">
      <c r="A64" s="19" t="s">
        <v>82</v>
      </c>
    </row>
    <row r="65" spans="1:2" x14ac:dyDescent="0.25">
      <c r="A65" s="2" t="s">
        <v>83</v>
      </c>
      <c r="B65" s="39">
        <v>33940.22</v>
      </c>
    </row>
    <row r="66" spans="1:2" ht="15.75" x14ac:dyDescent="0.25">
      <c r="A66" s="40" t="s">
        <v>84</v>
      </c>
      <c r="B66" s="41">
        <v>258638.94</v>
      </c>
    </row>
    <row r="67" spans="1:2" x14ac:dyDescent="0.25">
      <c r="A67" s="2" t="s">
        <v>86</v>
      </c>
      <c r="B67" s="41">
        <f>267216.21+26601.7</f>
        <v>293817.91000000003</v>
      </c>
    </row>
    <row r="68" spans="1:2" x14ac:dyDescent="0.25">
      <c r="A68" s="42" t="s">
        <v>85</v>
      </c>
      <c r="B68" s="39">
        <f>B65+B67-('1 кв.'!E48+'2 кв.'!E49)</f>
        <v>73992.78899999999</v>
      </c>
    </row>
  </sheetData>
  <mergeCells count="34"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25" zoomScaleNormal="100" zoomScaleSheetLayoutView="100" workbookViewId="0">
      <selection activeCell="A45" sqref="A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1.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7" t="s">
        <v>88</v>
      </c>
      <c r="E4" s="57"/>
    </row>
    <row r="5" spans="1:5" x14ac:dyDescent="0.25">
      <c r="A5" s="37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45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8"/>
      <c r="B9" s="48"/>
      <c r="C9" s="48"/>
      <c r="D9" s="48"/>
      <c r="E9" s="48"/>
    </row>
    <row r="10" spans="1:5" x14ac:dyDescent="0.25">
      <c r="A10" s="45" t="s">
        <v>46</v>
      </c>
      <c r="B10" s="45"/>
      <c r="C10" s="45"/>
      <c r="D10" s="45"/>
      <c r="E10" s="45"/>
    </row>
    <row r="11" spans="1:5" ht="27" customHeight="1" x14ac:dyDescent="0.25">
      <c r="A11" s="50" t="s">
        <v>16</v>
      </c>
      <c r="B11" s="51"/>
      <c r="C11" s="51"/>
      <c r="D11" s="51"/>
      <c r="E11" s="51"/>
    </row>
    <row r="12" spans="1:5" x14ac:dyDescent="0.25">
      <c r="A12" s="48"/>
      <c r="B12" s="48"/>
      <c r="C12" s="48"/>
      <c r="D12" s="48"/>
      <c r="E12" s="48"/>
    </row>
    <row r="13" spans="1:5" ht="30" customHeight="1" x14ac:dyDescent="0.25">
      <c r="A13" s="45" t="s">
        <v>47</v>
      </c>
      <c r="B13" s="45"/>
      <c r="C13" s="45"/>
      <c r="D13" s="45"/>
      <c r="E13" s="45"/>
    </row>
    <row r="14" spans="1:5" x14ac:dyDescent="0.25">
      <c r="A14" s="52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5" t="s">
        <v>40</v>
      </c>
      <c r="B16" s="45"/>
      <c r="C16" s="45"/>
      <c r="D16" s="45"/>
      <c r="E16" s="45"/>
    </row>
    <row r="17" spans="1:7" x14ac:dyDescent="0.25">
      <c r="A17" s="52" t="s">
        <v>2</v>
      </c>
      <c r="B17" s="48"/>
      <c r="C17" s="48"/>
      <c r="D17" s="48"/>
      <c r="E17" s="48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45" t="s">
        <v>41</v>
      </c>
      <c r="B19" s="45"/>
      <c r="C19" s="45"/>
      <c r="D19" s="45"/>
      <c r="E19" s="45"/>
    </row>
    <row r="20" spans="1:7" x14ac:dyDescent="0.25">
      <c r="A20" s="52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1.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8"/>
      <c r="B23" s="48"/>
      <c r="C23" s="48"/>
      <c r="D23" s="48"/>
      <c r="E23" s="48"/>
    </row>
    <row r="24" spans="1:7" ht="62.25" customHeight="1" x14ac:dyDescent="0.25">
      <c r="A24" s="45" t="s">
        <v>48</v>
      </c>
      <c r="B24" s="45"/>
      <c r="C24" s="45"/>
      <c r="D24" s="45"/>
      <c r="E24" s="45"/>
    </row>
    <row r="25" spans="1:7" ht="29.25" customHeight="1" x14ac:dyDescent="0.25">
      <c r="A25" s="49" t="s">
        <v>49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f>249.5+2425.8</f>
        <v>2675.3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18780.606</v>
      </c>
    </row>
    <row r="30" spans="1:7" ht="38.25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8.25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60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8.25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 t="s">
        <v>104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5.75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5.75" thickBot="1" x14ac:dyDescent="0.3">
      <c r="A40" s="22" t="s">
        <v>59</v>
      </c>
      <c r="B40" s="23" t="s">
        <v>89</v>
      </c>
      <c r="C40" s="24" t="s">
        <v>61</v>
      </c>
      <c r="D40" s="24"/>
      <c r="E40" s="25">
        <v>20743.240000000002</v>
      </c>
    </row>
    <row r="41" spans="1:5" x14ac:dyDescent="0.25">
      <c r="A41" s="35" t="s">
        <v>90</v>
      </c>
      <c r="B41" s="28" t="s">
        <v>96</v>
      </c>
      <c r="C41" s="3" t="s">
        <v>62</v>
      </c>
      <c r="D41" s="31">
        <v>12</v>
      </c>
      <c r="E41" s="11">
        <f>D41*126.7</f>
        <v>1520.4</v>
      </c>
    </row>
    <row r="42" spans="1:5" x14ac:dyDescent="0.25">
      <c r="A42" s="10" t="s">
        <v>72</v>
      </c>
      <c r="B42" s="28" t="s">
        <v>96</v>
      </c>
      <c r="C42" s="3" t="s">
        <v>62</v>
      </c>
      <c r="D42" s="31">
        <v>8</v>
      </c>
      <c r="E42" s="11">
        <f t="shared" ref="E42:E43" si="0">D42*126.7</f>
        <v>1013.6</v>
      </c>
    </row>
    <row r="43" spans="1:5" ht="30" x14ac:dyDescent="0.25">
      <c r="A43" s="10" t="s">
        <v>102</v>
      </c>
      <c r="B43" s="28" t="s">
        <v>97</v>
      </c>
      <c r="C43" s="3" t="s">
        <v>62</v>
      </c>
      <c r="D43" s="31">
        <v>3</v>
      </c>
      <c r="E43" s="11">
        <f t="shared" si="0"/>
        <v>380.1</v>
      </c>
    </row>
    <row r="44" spans="1:5" x14ac:dyDescent="0.25">
      <c r="A44" s="10" t="s">
        <v>91</v>
      </c>
      <c r="B44" s="28" t="s">
        <v>97</v>
      </c>
      <c r="C44" s="3" t="s">
        <v>62</v>
      </c>
      <c r="D44" s="31">
        <v>0.5</v>
      </c>
      <c r="E44" s="11">
        <f t="shared" ref="E44:E50" si="1">D44*126.7</f>
        <v>63.35</v>
      </c>
    </row>
    <row r="45" spans="1:5" x14ac:dyDescent="0.25">
      <c r="A45" s="10" t="s">
        <v>101</v>
      </c>
      <c r="B45" s="28" t="s">
        <v>97</v>
      </c>
      <c r="C45" s="3" t="s">
        <v>62</v>
      </c>
      <c r="D45" s="31">
        <v>63</v>
      </c>
      <c r="E45" s="11">
        <f t="shared" si="1"/>
        <v>7982.1</v>
      </c>
    </row>
    <row r="46" spans="1:5" ht="30" x14ac:dyDescent="0.25">
      <c r="A46" s="10" t="s">
        <v>92</v>
      </c>
      <c r="B46" s="28" t="s">
        <v>98</v>
      </c>
      <c r="C46" s="3" t="s">
        <v>62</v>
      </c>
      <c r="D46" s="31">
        <v>24</v>
      </c>
      <c r="E46" s="11">
        <f t="shared" si="1"/>
        <v>3040.8</v>
      </c>
    </row>
    <row r="47" spans="1:5" ht="30" x14ac:dyDescent="0.25">
      <c r="A47" s="10" t="s">
        <v>93</v>
      </c>
      <c r="B47" s="28" t="s">
        <v>98</v>
      </c>
      <c r="C47" s="3" t="s">
        <v>62</v>
      </c>
      <c r="D47" s="31">
        <v>16</v>
      </c>
      <c r="E47" s="11">
        <f t="shared" si="1"/>
        <v>2027.2</v>
      </c>
    </row>
    <row r="48" spans="1:5" x14ac:dyDescent="0.25">
      <c r="A48" s="10" t="s">
        <v>94</v>
      </c>
      <c r="B48" s="28" t="s">
        <v>98</v>
      </c>
      <c r="C48" s="3" t="s">
        <v>62</v>
      </c>
      <c r="D48" s="31">
        <v>1</v>
      </c>
      <c r="E48" s="11">
        <f t="shared" si="1"/>
        <v>126.7</v>
      </c>
    </row>
    <row r="49" spans="1:8" ht="30" x14ac:dyDescent="0.25">
      <c r="A49" s="10" t="s">
        <v>95</v>
      </c>
      <c r="B49" s="12" t="s">
        <v>98</v>
      </c>
      <c r="C49" s="3" t="s">
        <v>62</v>
      </c>
      <c r="D49" s="3">
        <v>24</v>
      </c>
      <c r="E49" s="11">
        <f t="shared" si="1"/>
        <v>3040.8</v>
      </c>
    </row>
    <row r="50" spans="1:8" x14ac:dyDescent="0.25">
      <c r="A50" s="10" t="s">
        <v>103</v>
      </c>
      <c r="B50" s="12" t="s">
        <v>98</v>
      </c>
      <c r="C50" s="3" t="s">
        <v>62</v>
      </c>
      <c r="D50" s="3">
        <v>8</v>
      </c>
      <c r="E50" s="11">
        <f t="shared" si="1"/>
        <v>1013.6</v>
      </c>
    </row>
    <row r="51" spans="1:8" x14ac:dyDescent="0.25">
      <c r="A51" s="10"/>
      <c r="B51" s="12"/>
      <c r="C51" s="3"/>
      <c r="D51" s="3"/>
      <c r="E51" s="11"/>
    </row>
    <row r="52" spans="1:8" s="19" customFormat="1" ht="14.25" x14ac:dyDescent="0.2">
      <c r="A52" s="15" t="s">
        <v>44</v>
      </c>
      <c r="B52" s="16"/>
      <c r="C52" s="17"/>
      <c r="D52" s="17"/>
      <c r="E52" s="18">
        <f>SUM(E28:E51)</f>
        <v>159815.46900000001</v>
      </c>
    </row>
    <row r="54" spans="1:8" ht="30" customHeight="1" x14ac:dyDescent="0.25">
      <c r="A54" s="45" t="s">
        <v>105</v>
      </c>
      <c r="B54" s="45"/>
      <c r="C54" s="45"/>
      <c r="D54" s="45"/>
      <c r="E54" s="45"/>
    </row>
    <row r="55" spans="1:8" ht="31.5" customHeight="1" x14ac:dyDescent="0.25">
      <c r="A55" s="45" t="s">
        <v>23</v>
      </c>
      <c r="B55" s="45"/>
      <c r="C55" s="45"/>
      <c r="D55" s="45"/>
      <c r="E55" s="45"/>
    </row>
    <row r="56" spans="1:8" x14ac:dyDescent="0.25">
      <c r="A56" s="45" t="s">
        <v>22</v>
      </c>
      <c r="B56" s="45"/>
      <c r="C56" s="45"/>
      <c r="D56" s="45"/>
      <c r="E56" s="45"/>
      <c r="F56" s="19"/>
      <c r="G56" s="19"/>
      <c r="H56" s="36"/>
    </row>
    <row r="57" spans="1:8" ht="33.75" customHeight="1" x14ac:dyDescent="0.25">
      <c r="A57" s="45" t="s">
        <v>66</v>
      </c>
      <c r="B57" s="45"/>
      <c r="C57" s="45"/>
      <c r="D57" s="45"/>
      <c r="E57" s="45"/>
    </row>
    <row r="58" spans="1:8" x14ac:dyDescent="0.25">
      <c r="A58" s="45" t="s">
        <v>20</v>
      </c>
      <c r="B58" s="45"/>
      <c r="C58" s="45"/>
      <c r="D58" s="45"/>
      <c r="E58" s="45"/>
    </row>
    <row r="59" spans="1:8" x14ac:dyDescent="0.25">
      <c r="A59" s="46" t="s">
        <v>6</v>
      </c>
      <c r="B59" s="46"/>
      <c r="C59" s="46"/>
      <c r="D59" s="46"/>
      <c r="E59" s="46"/>
    </row>
    <row r="60" spans="1:8" x14ac:dyDescent="0.25">
      <c r="A60" s="45" t="s">
        <v>20</v>
      </c>
      <c r="B60" s="45"/>
      <c r="C60" s="45"/>
      <c r="D60" s="45"/>
      <c r="E60" s="45"/>
    </row>
    <row r="61" spans="1:8" x14ac:dyDescent="0.25">
      <c r="A61" s="47" t="s">
        <v>63</v>
      </c>
      <c r="B61" s="47"/>
      <c r="C61" s="47"/>
      <c r="D61" s="47"/>
      <c r="E61" s="8"/>
    </row>
    <row r="62" spans="1:8" x14ac:dyDescent="0.25">
      <c r="B62" s="44" t="s">
        <v>21</v>
      </c>
      <c r="C62" s="44"/>
      <c r="D62" s="44"/>
      <c r="E62" s="9" t="s">
        <v>7</v>
      </c>
    </row>
    <row r="63" spans="1:8" x14ac:dyDescent="0.25">
      <c r="A63" s="38"/>
      <c r="B63" s="38"/>
      <c r="C63" s="38"/>
      <c r="D63" s="38"/>
      <c r="E63" s="38"/>
    </row>
    <row r="64" spans="1:8" x14ac:dyDescent="0.25">
      <c r="A64" s="47" t="s">
        <v>64</v>
      </c>
      <c r="B64" s="47"/>
      <c r="C64" s="47"/>
      <c r="D64" s="47"/>
      <c r="E64" s="8"/>
    </row>
    <row r="65" spans="1:5" x14ac:dyDescent="0.25">
      <c r="B65" s="58" t="s">
        <v>21</v>
      </c>
      <c r="C65" s="58"/>
      <c r="D65" s="58"/>
      <c r="E65" s="9" t="s">
        <v>7</v>
      </c>
    </row>
    <row r="67" spans="1:5" x14ac:dyDescent="0.25">
      <c r="A67" s="19" t="s">
        <v>82</v>
      </c>
    </row>
    <row r="68" spans="1:5" x14ac:dyDescent="0.25">
      <c r="A68" s="2" t="s">
        <v>83</v>
      </c>
      <c r="B68" s="39">
        <v>33940.22</v>
      </c>
    </row>
    <row r="69" spans="1:5" ht="15.75" x14ac:dyDescent="0.25">
      <c r="A69" s="40" t="s">
        <v>84</v>
      </c>
      <c r="B69" s="41">
        <v>388613.16</v>
      </c>
    </row>
    <row r="70" spans="1:5" x14ac:dyDescent="0.25">
      <c r="A70" s="2" t="s">
        <v>99</v>
      </c>
      <c r="B70" s="41">
        <v>395937.32</v>
      </c>
    </row>
    <row r="71" spans="1:5" x14ac:dyDescent="0.25">
      <c r="A71" s="2" t="s">
        <v>100</v>
      </c>
      <c r="B71" s="41">
        <v>39902.54</v>
      </c>
    </row>
    <row r="72" spans="1:5" x14ac:dyDescent="0.25">
      <c r="A72" s="42" t="s">
        <v>85</v>
      </c>
      <c r="B72" s="39">
        <f>B68+B70+B71-('1 кв.'!E48+'2 кв.'!E49+E52)</f>
        <v>56199.26999999996</v>
      </c>
    </row>
    <row r="75" spans="1:5" x14ac:dyDescent="0.25">
      <c r="B75" s="43">
        <f>B68+B70+B71-('1 кв.'!E48+'2 кв.'!E49+'3 кв.'!E52)</f>
        <v>56199.26999999996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4:E5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1:D61"/>
    <mergeCell ref="B62:D62"/>
    <mergeCell ref="A64:D64"/>
    <mergeCell ref="B65:D65"/>
    <mergeCell ref="A55:E55"/>
    <mergeCell ref="A56:E56"/>
    <mergeCell ref="A57:E57"/>
    <mergeCell ref="A58:E58"/>
    <mergeCell ref="A59:E59"/>
    <mergeCell ref="A60:E60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2016-11-08T08:50:33Z</dcterms:modified>
</cp:coreProperties>
</file>