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кв.'!$A$1:$E$59</definedName>
    <definedName name="_xlnm.Print_Area" localSheetId="3">'4 кв'!$A$1:$E$59</definedName>
    <definedName name="_xlnm.Print_Area" localSheetId="4">отчет!$A$1:$C$30</definedName>
  </definedNames>
  <calcPr calcId="145621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13" i="5"/>
  <c r="C8" i="5"/>
  <c r="C9" i="5" s="1"/>
  <c r="C7" i="5"/>
  <c r="C6" i="5"/>
  <c r="C11" i="5"/>
  <c r="E39" i="4"/>
  <c r="E37" i="4"/>
  <c r="E36" i="4"/>
  <c r="E34" i="4"/>
  <c r="E33" i="4"/>
  <c r="E31" i="4"/>
  <c r="E30" i="4"/>
  <c r="E29" i="4"/>
  <c r="E28" i="4"/>
  <c r="C28" i="5"/>
  <c r="C12" i="5" s="1"/>
  <c r="C20" i="5" l="1"/>
  <c r="C21" i="5" s="1"/>
  <c r="B59" i="4"/>
  <c r="B59" i="3"/>
  <c r="E39" i="3"/>
  <c r="E34" i="3"/>
  <c r="E29" i="3"/>
  <c r="E31" i="3"/>
  <c r="E37" i="3"/>
  <c r="E36" i="3"/>
  <c r="E33" i="3" l="1"/>
  <c r="E30" i="3"/>
  <c r="E28" i="3"/>
  <c r="B57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<sst xmlns="http://schemas.openxmlformats.org/spreadsheetml/2006/main" count="302" uniqueCount="91">
  <si>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</si>
  <si>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</si>
  <si>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</si>
  <si>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</si>
  <si>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</si>
  <si>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</si>
  <si>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</si>
  <si>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</si>
  <si>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</si>
  <si>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</si>
  <si>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</si>
  <si>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</si>
  <si>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</si>
  <si>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</si>
  <si>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</si>
  <si>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</si>
  <si>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</si>
  <si>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</si>
  <si>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</si>
  <si>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</si>
  <si>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</si>
  <si>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</si>
  <si>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</si>
  <si>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</si>
  <si>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</si>
  <si>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</si>
  <si>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</si>
  <si>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</si>
  <si>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</si>
  <si>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</si>
  <si>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</si>
  <si>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</si>
  <si>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</si>
  <si>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</si>
  <si>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</si>
  <si>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</si>
  <si>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</si>
  <si>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Юбилейная,29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</si>
  <si>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Боярищева Андрея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</si>
  <si>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№49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</si>
  <si>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</si>
  <si>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</si>
  <si>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</si>
  <si>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</si>
  <si>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</si>
  <si>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</si>
  <si>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</si>
  <si>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</si>
  <si>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Боярищева А.Н.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</si>
  <si>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 тысяч шестьсот тридцать три  (прописью) рубля 49 копеек.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</si>
  <si>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</si>
  <si>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</si>
  <si>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</si>
  <si>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</si>
  <si>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</si>
  <si>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</si>
  <si>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</si>
  <si>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</si>
  <si>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триста восемьдесят два  (прописью) рубля 25 копеек.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</si>
  <si>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</si>
  <si>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</si>
  <si>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</si>
  <si>
    <t>"30" 09  2016 г.</t>
  </si>
  <si>
    <t>3 квартал</t>
  </si>
  <si>
    <t>Штукатурка, герметизация вент.каналов (кв.5)</t>
  </si>
  <si>
    <t>Замена шифера на кровле (кв.5)</t>
  </si>
  <si>
    <t>сентябрь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</si>
  <si>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</si>
  <si>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десять тысяч семьдесят рублей 44 копейки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</si>
  <si>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</si>
  <si>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</si>
  <si>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</si>
  <si>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</si>
  <si>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</si>
  <si>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</si>
  <si>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</si>
  <si>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</si>
  <si>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</si>
  <si>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</si>
  <si>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</si>
  <si>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</si>
  <si>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</si>
  <si>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ноябрь</t>
  </si>
  <si>
    <t>итого</t>
  </si>
  <si>
    <t>Составил: инженер ПТО ____________________ Филиппенко Ю.А.</t>
  </si>
  <si>
    <t>"31" 12  2016 г.</t>
  </si>
  <si>
    <t>4 квартал</t>
  </si>
  <si>
    <t>ремонт остекления в подъезде 1м2</t>
  </si>
  <si>
    <t>закрытие слухового окна, укрепление рамы подъездного окна</t>
  </si>
  <si>
    <t>по ж.д. ул.  Юбилейная, 29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</si>
  <si>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девять тысяч триста шесть рублей 72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</si>
</sst>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5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2.2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63" t="s">
        <v>15</v>
      </c>
      <c r="E4" s="6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61" t="s">
        <v>37</v>
      </c>
      <c r="B7" s="61"/>
      <c r="C7" s="61"/>
      <c r="D7" s="61"/>
      <c r="E7" s="61"/>
    </row>
    <row r="8" spans="1:5" x14ac:dyDescent="0.25">
      <c r="A8" s="62" t="s">
        <v>1</v>
      </c>
      <c r="B8" s="62"/>
      <c r="C8" s="62"/>
      <c r="D8" s="62"/>
      <c r="E8" s="62"/>
    </row>
    <row r="9" spans="1:5" ht="7.5" customHeight="1" x14ac:dyDescent="0.25">
      <c r="A9" s="56"/>
      <c r="B9" s="56"/>
      <c r="C9" s="56"/>
      <c r="D9" s="56"/>
      <c r="E9" s="56"/>
    </row>
    <row r="10" spans="1:5" x14ac:dyDescent="0.25">
      <c r="A10" s="57" t="s">
        <v>38</v>
      </c>
      <c r="B10" s="57"/>
      <c r="C10" s="57"/>
      <c r="D10" s="57"/>
      <c r="E10" s="57"/>
    </row>
    <row r="11" spans="1:5" ht="22.5" customHeight="1" x14ac:dyDescent="0.25">
      <c r="A11" s="64" t="s">
        <v>16</v>
      </c>
      <c r="B11" s="65"/>
      <c r="C11" s="65"/>
      <c r="D11" s="65"/>
      <c r="E11" s="65"/>
    </row>
    <row r="12" spans="1:5" ht="9" customHeight="1" x14ac:dyDescent="0.25">
      <c r="A12" s="56"/>
      <c r="B12" s="56"/>
      <c r="C12" s="56"/>
      <c r="D12" s="56"/>
      <c r="E12" s="56"/>
    </row>
    <row r="13" spans="1:5" ht="30.75" customHeight="1" x14ac:dyDescent="0.25">
      <c r="A13" s="57" t="s">
        <v>39</v>
      </c>
      <c r="B13" s="57"/>
      <c r="C13" s="57"/>
      <c r="D13" s="57"/>
      <c r="E13" s="57"/>
    </row>
    <row r="14" spans="1:5" x14ac:dyDescent="0.25">
      <c r="A14" s="62" t="s">
        <v>17</v>
      </c>
      <c r="B14" s="56"/>
      <c r="C14" s="56"/>
      <c r="D14" s="56"/>
      <c r="E14" s="56"/>
    </row>
    <row r="15" spans="1:5" x14ac:dyDescent="0.25">
      <c r="A15" s="56"/>
      <c r="B15" s="56"/>
      <c r="C15" s="56"/>
      <c r="D15" s="56"/>
      <c r="E15" s="56"/>
    </row>
    <row r="16" spans="1:5" x14ac:dyDescent="0.25">
      <c r="A16" s="57" t="s">
        <v>32</v>
      </c>
      <c r="B16" s="57"/>
      <c r="C16" s="57"/>
      <c r="D16" s="57"/>
      <c r="E16" s="57"/>
    </row>
    <row r="17" spans="1:7" ht="11.25" customHeight="1" x14ac:dyDescent="0.25">
      <c r="A17" s="62" t="s">
        <v>2</v>
      </c>
      <c r="B17" s="56"/>
      <c r="C17" s="56"/>
      <c r="D17" s="56"/>
      <c r="E17" s="5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7" t="s">
        <v>33</v>
      </c>
      <c r="B19" s="57"/>
      <c r="C19" s="57"/>
      <c r="D19" s="57"/>
      <c r="E19" s="57"/>
    </row>
    <row r="20" spans="1:7" ht="10.5" customHeight="1" x14ac:dyDescent="0.25">
      <c r="A20" s="62" t="s">
        <v>18</v>
      </c>
      <c r="B20" s="56"/>
      <c r="C20" s="56"/>
      <c r="D20" s="56"/>
      <c r="E20" s="56"/>
    </row>
    <row r="21" spans="1:7" x14ac:dyDescent="0.25">
      <c r="A21" s="56"/>
      <c r="B21" s="56"/>
      <c r="C21" s="56"/>
      <c r="D21" s="56"/>
      <c r="E21" s="56"/>
    </row>
    <row r="22" spans="1:7" ht="30.75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56"/>
      <c r="B23" s="56"/>
      <c r="C23" s="56"/>
      <c r="D23" s="56"/>
      <c r="E23" s="56"/>
    </row>
    <row r="24" spans="1:7" ht="63.75" customHeight="1" x14ac:dyDescent="0.25">
      <c r="A24" s="57" t="s">
        <v>40</v>
      </c>
      <c r="B24" s="57"/>
      <c r="C24" s="57"/>
      <c r="D24" s="57"/>
      <c r="E24" s="57"/>
    </row>
    <row r="25" spans="1:7" ht="33.75" customHeight="1" x14ac:dyDescent="0.25">
      <c r="A25" s="66" t="s">
        <v>41</v>
      </c>
      <c r="B25" s="66"/>
      <c r="C25" s="66"/>
      <c r="D25" s="66"/>
      <c r="E25" s="66"/>
    </row>
    <row r="26" spans="1:7" x14ac:dyDescent="0.25">
      <c r="A26" s="66"/>
      <c r="B26" s="66"/>
      <c r="C26" s="66"/>
      <c r="D26" s="66"/>
      <c r="E26" s="6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1033.9949999999999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0.92</v>
      </c>
      <c r="E30" s="10">
        <f>D30*F26*G26</f>
        <v>656.05200000000002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698.83799999999997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1.84</v>
      </c>
      <c r="E34" s="20">
        <f>D34*F26*G26</f>
        <v>1312.104</v>
      </c>
    </row>
    <row r="35" spans="1:5" ht="15.75" thickBot="1" x14ac:dyDescent="0.3">
      <c r="A35" s="21" t="s">
        <v>42</v>
      </c>
      <c r="B35" s="22" t="s">
        <v>43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5633.49</v>
      </c>
    </row>
    <row r="39" spans="1:5" ht="42.75" customHeight="1" x14ac:dyDescent="0.25">
      <c r="A39" s="57" t="s">
        <v>49</v>
      </c>
      <c r="B39" s="57"/>
      <c r="C39" s="57"/>
      <c r="D39" s="57"/>
      <c r="E39" s="57"/>
    </row>
    <row r="40" spans="1:5" ht="30" customHeight="1" x14ac:dyDescent="0.25">
      <c r="A40" s="57" t="s">
        <v>23</v>
      </c>
      <c r="B40" s="57"/>
      <c r="C40" s="57"/>
      <c r="D40" s="57"/>
      <c r="E40" s="57"/>
    </row>
    <row r="41" spans="1:5" x14ac:dyDescent="0.25">
      <c r="A41" s="57" t="s">
        <v>22</v>
      </c>
      <c r="B41" s="57"/>
      <c r="C41" s="57"/>
      <c r="D41" s="57"/>
      <c r="E41" s="57"/>
    </row>
    <row r="42" spans="1:5" ht="31.5" customHeight="1" x14ac:dyDescent="0.25">
      <c r="A42" s="57" t="s">
        <v>45</v>
      </c>
      <c r="B42" s="57"/>
      <c r="C42" s="57"/>
      <c r="D42" s="57"/>
      <c r="E42" s="57"/>
    </row>
    <row r="43" spans="1:5" x14ac:dyDescent="0.25">
      <c r="A43" s="57" t="s">
        <v>20</v>
      </c>
      <c r="B43" s="57"/>
      <c r="C43" s="57"/>
      <c r="D43" s="57"/>
      <c r="E43" s="57"/>
    </row>
    <row r="44" spans="1:5" x14ac:dyDescent="0.25">
      <c r="A44" s="68" t="s">
        <v>6</v>
      </c>
      <c r="B44" s="68"/>
      <c r="C44" s="68"/>
      <c r="D44" s="68"/>
      <c r="E44" s="68"/>
    </row>
    <row r="45" spans="1:5" x14ac:dyDescent="0.25">
      <c r="A45" s="57" t="s">
        <v>20</v>
      </c>
      <c r="B45" s="57"/>
      <c r="C45" s="57"/>
      <c r="D45" s="57"/>
      <c r="E45" s="57"/>
    </row>
    <row r="46" spans="1:5" x14ac:dyDescent="0.25">
      <c r="A46" s="69" t="s">
        <v>47</v>
      </c>
      <c r="B46" s="69"/>
      <c r="C46" s="69"/>
      <c r="D46" s="69"/>
      <c r="E46" s="69"/>
    </row>
    <row r="47" spans="1:5" ht="11.25" customHeight="1" x14ac:dyDescent="0.25">
      <c r="B47" s="67" t="s">
        <v>21</v>
      </c>
      <c r="C47" s="67"/>
      <c r="D47" s="67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69" t="s">
        <v>48</v>
      </c>
      <c r="B49" s="69"/>
      <c r="C49" s="69"/>
      <c r="D49" s="69"/>
      <c r="E49" s="69"/>
    </row>
    <row r="50" spans="1:5" ht="11.25" customHeight="1" x14ac:dyDescent="0.25">
      <c r="B50" s="67" t="s">
        <v>21</v>
      </c>
      <c r="C50" s="67"/>
      <c r="D50" s="67"/>
      <c r="E50" s="8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5" zoomScaleNormal="100" zoomScaleSheetLayoutView="100" workbookViewId="0">
      <selection activeCell="F30" sqref="F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1.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3" t="s">
        <v>50</v>
      </c>
      <c r="E4" s="63"/>
    </row>
    <row r="5" spans="1:5" x14ac:dyDescent="0.25">
      <c r="A5" s="26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61" t="s">
        <v>37</v>
      </c>
      <c r="B7" s="61"/>
      <c r="C7" s="61"/>
      <c r="D7" s="61"/>
      <c r="E7" s="61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56"/>
      <c r="B9" s="56"/>
      <c r="C9" s="56"/>
      <c r="D9" s="56"/>
      <c r="E9" s="56"/>
    </row>
    <row r="10" spans="1:5" x14ac:dyDescent="0.25">
      <c r="A10" s="57" t="s">
        <v>59</v>
      </c>
      <c r="B10" s="57"/>
      <c r="C10" s="57"/>
      <c r="D10" s="57"/>
      <c r="E10" s="57"/>
    </row>
    <row r="11" spans="1:5" ht="26.25" customHeight="1" x14ac:dyDescent="0.25">
      <c r="A11" s="64" t="s">
        <v>16</v>
      </c>
      <c r="B11" s="65"/>
      <c r="C11" s="65"/>
      <c r="D11" s="65"/>
      <c r="E11" s="65"/>
    </row>
    <row r="12" spans="1:5" x14ac:dyDescent="0.25">
      <c r="A12" s="56"/>
      <c r="B12" s="56"/>
      <c r="C12" s="56"/>
      <c r="D12" s="56"/>
      <c r="E12" s="56"/>
    </row>
    <row r="13" spans="1:5" ht="29.25" customHeight="1" x14ac:dyDescent="0.25">
      <c r="A13" s="57" t="s">
        <v>60</v>
      </c>
      <c r="B13" s="57"/>
      <c r="C13" s="57"/>
      <c r="D13" s="57"/>
      <c r="E13" s="57"/>
    </row>
    <row r="14" spans="1:5" x14ac:dyDescent="0.25">
      <c r="A14" s="62" t="s">
        <v>17</v>
      </c>
      <c r="B14" s="56"/>
      <c r="C14" s="56"/>
      <c r="D14" s="56"/>
      <c r="E14" s="56"/>
    </row>
    <row r="15" spans="1:5" x14ac:dyDescent="0.25">
      <c r="A15" s="56"/>
      <c r="B15" s="56"/>
      <c r="C15" s="56"/>
      <c r="D15" s="56"/>
      <c r="E15" s="56"/>
    </row>
    <row r="16" spans="1:5" x14ac:dyDescent="0.25">
      <c r="A16" s="57" t="s">
        <v>32</v>
      </c>
      <c r="B16" s="57"/>
      <c r="C16" s="57"/>
      <c r="D16" s="57"/>
      <c r="E16" s="57"/>
    </row>
    <row r="17" spans="1:7" ht="11.25" customHeight="1" x14ac:dyDescent="0.25">
      <c r="A17" s="62" t="s">
        <v>2</v>
      </c>
      <c r="B17" s="56"/>
      <c r="C17" s="56"/>
      <c r="D17" s="56"/>
      <c r="E17" s="56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57" t="s">
        <v>33</v>
      </c>
      <c r="B19" s="57"/>
      <c r="C19" s="57"/>
      <c r="D19" s="57"/>
      <c r="E19" s="57"/>
    </row>
    <row r="20" spans="1:7" ht="10.5" customHeight="1" x14ac:dyDescent="0.25">
      <c r="A20" s="62" t="s">
        <v>18</v>
      </c>
      <c r="B20" s="56"/>
      <c r="C20" s="56"/>
      <c r="D20" s="56"/>
      <c r="E20" s="56"/>
    </row>
    <row r="21" spans="1:7" x14ac:dyDescent="0.25">
      <c r="A21" s="56"/>
      <c r="B21" s="56"/>
      <c r="C21" s="56"/>
      <c r="D21" s="56"/>
      <c r="E21" s="56"/>
    </row>
    <row r="22" spans="1:7" ht="30.75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56"/>
      <c r="B23" s="56"/>
      <c r="C23" s="56"/>
      <c r="D23" s="56"/>
      <c r="E23" s="56"/>
    </row>
    <row r="24" spans="1:7" ht="63.75" customHeight="1" x14ac:dyDescent="0.25">
      <c r="A24" s="57" t="s">
        <v>40</v>
      </c>
      <c r="B24" s="57"/>
      <c r="C24" s="57"/>
      <c r="D24" s="57"/>
      <c r="E24" s="57"/>
    </row>
    <row r="25" spans="1:7" ht="33.75" customHeight="1" x14ac:dyDescent="0.25">
      <c r="A25" s="66" t="s">
        <v>41</v>
      </c>
      <c r="B25" s="66"/>
      <c r="C25" s="66"/>
      <c r="D25" s="66"/>
      <c r="E25" s="66"/>
    </row>
    <row r="26" spans="1:7" x14ac:dyDescent="0.25">
      <c r="A26" s="66"/>
      <c r="B26" s="66"/>
      <c r="C26" s="66"/>
      <c r="D26" s="66"/>
      <c r="E26" s="6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51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6382.2449999999999</v>
      </c>
    </row>
    <row r="39" spans="1:5" ht="27.75" customHeight="1" x14ac:dyDescent="0.25">
      <c r="A39" s="57" t="s">
        <v>58</v>
      </c>
      <c r="B39" s="57"/>
      <c r="C39" s="57"/>
      <c r="D39" s="57"/>
      <c r="E39" s="57"/>
    </row>
    <row r="40" spans="1:5" ht="28.5" customHeight="1" x14ac:dyDescent="0.25">
      <c r="A40" s="57" t="s">
        <v>23</v>
      </c>
      <c r="B40" s="57"/>
      <c r="C40" s="57"/>
      <c r="D40" s="57"/>
      <c r="E40" s="57"/>
    </row>
    <row r="41" spans="1:5" x14ac:dyDescent="0.25">
      <c r="A41" s="57" t="s">
        <v>22</v>
      </c>
      <c r="B41" s="57"/>
      <c r="C41" s="57"/>
      <c r="D41" s="57"/>
      <c r="E41" s="57"/>
    </row>
    <row r="42" spans="1:5" x14ac:dyDescent="0.25">
      <c r="A42" s="57" t="s">
        <v>45</v>
      </c>
      <c r="B42" s="57"/>
      <c r="C42" s="57"/>
      <c r="D42" s="57"/>
      <c r="E42" s="57"/>
    </row>
    <row r="43" spans="1:5" x14ac:dyDescent="0.25">
      <c r="A43" s="57" t="s">
        <v>20</v>
      </c>
      <c r="B43" s="57"/>
      <c r="C43" s="57"/>
      <c r="D43" s="57"/>
      <c r="E43" s="57"/>
    </row>
    <row r="44" spans="1:5" x14ac:dyDescent="0.25">
      <c r="A44" s="68" t="s">
        <v>6</v>
      </c>
      <c r="B44" s="68"/>
      <c r="C44" s="68"/>
      <c r="D44" s="68"/>
      <c r="E44" s="68"/>
    </row>
    <row r="45" spans="1:5" x14ac:dyDescent="0.25">
      <c r="A45" s="57" t="s">
        <v>20</v>
      </c>
      <c r="B45" s="57"/>
      <c r="C45" s="57"/>
      <c r="D45" s="57"/>
      <c r="E45" s="57"/>
    </row>
    <row r="46" spans="1:5" x14ac:dyDescent="0.25">
      <c r="A46" s="69" t="s">
        <v>47</v>
      </c>
      <c r="B46" s="69"/>
      <c r="C46" s="69"/>
      <c r="D46" s="69"/>
      <c r="E46" s="69"/>
    </row>
    <row r="47" spans="1:5" x14ac:dyDescent="0.25">
      <c r="B47" s="67" t="s">
        <v>21</v>
      </c>
      <c r="C47" s="67"/>
      <c r="D47" s="67"/>
      <c r="E47" s="8" t="s">
        <v>7</v>
      </c>
    </row>
    <row r="48" spans="1:5" x14ac:dyDescent="0.25">
      <c r="A48" s="27"/>
      <c r="B48" s="27"/>
      <c r="C48" s="27"/>
      <c r="D48" s="27"/>
      <c r="E48" s="27"/>
    </row>
    <row r="49" spans="1:5" x14ac:dyDescent="0.25">
      <c r="A49" s="69" t="s">
        <v>61</v>
      </c>
      <c r="B49" s="69"/>
      <c r="C49" s="69"/>
      <c r="D49" s="69"/>
      <c r="E49" s="69"/>
    </row>
    <row r="50" spans="1:5" x14ac:dyDescent="0.25">
      <c r="B50" s="67" t="s">
        <v>21</v>
      </c>
      <c r="C50" s="67"/>
      <c r="D50" s="67"/>
      <c r="E50" s="8" t="s">
        <v>7</v>
      </c>
    </row>
    <row r="53" spans="1:5" x14ac:dyDescent="0.25">
      <c r="A53" s="17" t="s">
        <v>53</v>
      </c>
    </row>
    <row r="54" spans="1:5" x14ac:dyDescent="0.25">
      <c r="A54" s="2" t="s">
        <v>54</v>
      </c>
      <c r="B54" s="28">
        <v>-71937.78</v>
      </c>
    </row>
    <row r="55" spans="1:5" ht="15.75" x14ac:dyDescent="0.25">
      <c r="A55" s="29" t="s">
        <v>55</v>
      </c>
      <c r="B55" s="30">
        <v>19089.66</v>
      </c>
    </row>
    <row r="56" spans="1:5" x14ac:dyDescent="0.25">
      <c r="A56" s="2" t="s">
        <v>56</v>
      </c>
      <c r="B56" s="30">
        <v>18002.12</v>
      </c>
    </row>
    <row r="57" spans="1:5" x14ac:dyDescent="0.25">
      <c r="A57" s="31" t="s">
        <v>57</v>
      </c>
      <c r="B57" s="28">
        <f>B54+B56-('1 кв.'!E37+'2 кв.'!E37)</f>
        <v>-65951.395000000004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40" zoomScaleNormal="100" zoomScaleSheetLayoutView="100" workbookViewId="0">
      <selection activeCell="A28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29.2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3" t="s">
        <v>62</v>
      </c>
      <c r="E4" s="63"/>
    </row>
    <row r="5" spans="1:5" x14ac:dyDescent="0.25">
      <c r="A5" s="32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61" t="s">
        <v>37</v>
      </c>
      <c r="B7" s="61"/>
      <c r="C7" s="61"/>
      <c r="D7" s="61"/>
      <c r="E7" s="61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56"/>
      <c r="B9" s="56"/>
      <c r="C9" s="56"/>
      <c r="D9" s="56"/>
      <c r="E9" s="56"/>
    </row>
    <row r="10" spans="1:5" x14ac:dyDescent="0.25">
      <c r="A10" s="57" t="s">
        <v>59</v>
      </c>
      <c r="B10" s="57"/>
      <c r="C10" s="57"/>
      <c r="D10" s="57"/>
      <c r="E10" s="57"/>
    </row>
    <row r="11" spans="1:5" ht="28.5" customHeight="1" x14ac:dyDescent="0.25">
      <c r="A11" s="64" t="s">
        <v>16</v>
      </c>
      <c r="B11" s="65"/>
      <c r="C11" s="65"/>
      <c r="D11" s="65"/>
      <c r="E11" s="65"/>
    </row>
    <row r="12" spans="1:5" x14ac:dyDescent="0.25">
      <c r="A12" s="56"/>
      <c r="B12" s="56"/>
      <c r="C12" s="56"/>
      <c r="D12" s="56"/>
      <c r="E12" s="56"/>
    </row>
    <row r="13" spans="1:5" ht="30.75" customHeight="1" x14ac:dyDescent="0.25">
      <c r="A13" s="57" t="s">
        <v>60</v>
      </c>
      <c r="B13" s="57"/>
      <c r="C13" s="57"/>
      <c r="D13" s="57"/>
      <c r="E13" s="57"/>
    </row>
    <row r="14" spans="1:5" x14ac:dyDescent="0.25">
      <c r="A14" s="62" t="s">
        <v>17</v>
      </c>
      <c r="B14" s="56"/>
      <c r="C14" s="56"/>
      <c r="D14" s="56"/>
      <c r="E14" s="56"/>
    </row>
    <row r="15" spans="1:5" x14ac:dyDescent="0.25">
      <c r="A15" s="56"/>
      <c r="B15" s="56"/>
      <c r="C15" s="56"/>
      <c r="D15" s="56"/>
      <c r="E15" s="56"/>
    </row>
    <row r="16" spans="1:5" x14ac:dyDescent="0.25">
      <c r="A16" s="57" t="s">
        <v>32</v>
      </c>
      <c r="B16" s="57"/>
      <c r="C16" s="57"/>
      <c r="D16" s="57"/>
      <c r="E16" s="57"/>
    </row>
    <row r="17" spans="1:7" x14ac:dyDescent="0.25">
      <c r="A17" s="62" t="s">
        <v>2</v>
      </c>
      <c r="B17" s="56"/>
      <c r="C17" s="56"/>
      <c r="D17" s="56"/>
      <c r="E17" s="56"/>
    </row>
    <row r="18" spans="1:7" x14ac:dyDescent="0.25">
      <c r="A18" s="33"/>
      <c r="B18" s="32"/>
      <c r="C18" s="32"/>
      <c r="D18" s="32"/>
      <c r="E18" s="32"/>
    </row>
    <row r="19" spans="1:7" x14ac:dyDescent="0.25">
      <c r="A19" s="57" t="s">
        <v>33</v>
      </c>
      <c r="B19" s="57"/>
      <c r="C19" s="57"/>
      <c r="D19" s="57"/>
      <c r="E19" s="57"/>
    </row>
    <row r="20" spans="1:7" x14ac:dyDescent="0.25">
      <c r="A20" s="62" t="s">
        <v>18</v>
      </c>
      <c r="B20" s="56"/>
      <c r="C20" s="56"/>
      <c r="D20" s="56"/>
      <c r="E20" s="56"/>
    </row>
    <row r="21" spans="1:7" x14ac:dyDescent="0.25">
      <c r="A21" s="56"/>
      <c r="B21" s="56"/>
      <c r="C21" s="56"/>
      <c r="D21" s="56"/>
      <c r="E21" s="56"/>
    </row>
    <row r="22" spans="1:7" ht="28.5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56"/>
      <c r="B23" s="56"/>
      <c r="C23" s="56"/>
      <c r="D23" s="56"/>
      <c r="E23" s="56"/>
    </row>
    <row r="24" spans="1:7" ht="61.5" customHeight="1" x14ac:dyDescent="0.25">
      <c r="A24" s="57" t="s">
        <v>40</v>
      </c>
      <c r="B24" s="57"/>
      <c r="C24" s="57"/>
      <c r="D24" s="57"/>
      <c r="E24" s="57"/>
    </row>
    <row r="25" spans="1:7" ht="31.5" customHeight="1" x14ac:dyDescent="0.25">
      <c r="A25" s="66" t="s">
        <v>41</v>
      </c>
      <c r="B25" s="66"/>
      <c r="C25" s="66"/>
      <c r="D25" s="66"/>
      <c r="E25" s="66"/>
    </row>
    <row r="26" spans="1:7" x14ac:dyDescent="0.25">
      <c r="A26" s="66"/>
      <c r="B26" s="66"/>
      <c r="C26" s="66"/>
      <c r="D26" s="66"/>
      <c r="E26" s="6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1668.654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1.47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34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63</v>
      </c>
      <c r="C35" s="23" t="s">
        <v>44</v>
      </c>
      <c r="D35" s="23"/>
      <c r="E35" s="24">
        <v>836.62</v>
      </c>
    </row>
    <row r="36" spans="1:5" ht="30" x14ac:dyDescent="0.25">
      <c r="A36" s="9" t="s">
        <v>64</v>
      </c>
      <c r="B36" s="11" t="s">
        <v>66</v>
      </c>
      <c r="C36" s="3" t="s">
        <v>67</v>
      </c>
      <c r="D36" s="3">
        <v>18</v>
      </c>
      <c r="E36" s="35">
        <f>D36*126.7</f>
        <v>2280.6</v>
      </c>
    </row>
    <row r="37" spans="1:5" x14ac:dyDescent="0.25">
      <c r="A37" s="9" t="s">
        <v>65</v>
      </c>
      <c r="B37" s="11" t="s">
        <v>66</v>
      </c>
      <c r="C37" s="3" t="s">
        <v>67</v>
      </c>
      <c r="D37" s="3">
        <v>4</v>
      </c>
      <c r="E37" s="34">
        <f>D37*126.7</f>
        <v>506.8</v>
      </c>
    </row>
    <row r="38" spans="1:5" x14ac:dyDescent="0.25">
      <c r="A38" s="9"/>
      <c r="B38" s="11"/>
      <c r="C38" s="3"/>
      <c r="D38" s="3"/>
      <c r="E38" s="34"/>
    </row>
    <row r="39" spans="1:5" s="17" customFormat="1" ht="14.25" x14ac:dyDescent="0.2">
      <c r="A39" s="13" t="s">
        <v>36</v>
      </c>
      <c r="B39" s="14"/>
      <c r="C39" s="15"/>
      <c r="D39" s="15"/>
      <c r="E39" s="16">
        <f>SUM(E28:E38)</f>
        <v>10070.444</v>
      </c>
    </row>
    <row r="41" spans="1:5" ht="30.75" customHeight="1" x14ac:dyDescent="0.25">
      <c r="A41" s="57" t="s">
        <v>68</v>
      </c>
      <c r="B41" s="57"/>
      <c r="C41" s="57"/>
      <c r="D41" s="57"/>
      <c r="E41" s="57"/>
    </row>
    <row r="42" spans="1:5" ht="30.75" customHeight="1" x14ac:dyDescent="0.25">
      <c r="A42" s="57" t="s">
        <v>23</v>
      </c>
      <c r="B42" s="57"/>
      <c r="C42" s="57"/>
      <c r="D42" s="57"/>
      <c r="E42" s="57"/>
    </row>
    <row r="43" spans="1:5" x14ac:dyDescent="0.25">
      <c r="A43" s="57" t="s">
        <v>22</v>
      </c>
      <c r="B43" s="57"/>
      <c r="C43" s="57"/>
      <c r="D43" s="57"/>
      <c r="E43" s="57"/>
    </row>
    <row r="44" spans="1:5" ht="27.75" customHeight="1" x14ac:dyDescent="0.25">
      <c r="A44" s="57" t="s">
        <v>45</v>
      </c>
      <c r="B44" s="57"/>
      <c r="C44" s="57"/>
      <c r="D44" s="57"/>
      <c r="E44" s="57"/>
    </row>
    <row r="45" spans="1:5" x14ac:dyDescent="0.25">
      <c r="A45" s="57" t="s">
        <v>20</v>
      </c>
      <c r="B45" s="57"/>
      <c r="C45" s="57"/>
      <c r="D45" s="57"/>
      <c r="E45" s="57"/>
    </row>
    <row r="46" spans="1:5" x14ac:dyDescent="0.25">
      <c r="A46" s="68" t="s">
        <v>6</v>
      </c>
      <c r="B46" s="68"/>
      <c r="C46" s="68"/>
      <c r="D46" s="68"/>
      <c r="E46" s="68"/>
    </row>
    <row r="47" spans="1:5" x14ac:dyDescent="0.25">
      <c r="A47" s="57" t="s">
        <v>20</v>
      </c>
      <c r="B47" s="57"/>
      <c r="C47" s="57"/>
      <c r="D47" s="57"/>
      <c r="E47" s="57"/>
    </row>
    <row r="48" spans="1:5" x14ac:dyDescent="0.25">
      <c r="A48" s="69" t="s">
        <v>47</v>
      </c>
      <c r="B48" s="69"/>
      <c r="C48" s="69"/>
      <c r="D48" s="69"/>
      <c r="E48" s="69"/>
    </row>
    <row r="49" spans="1:5" x14ac:dyDescent="0.25">
      <c r="B49" s="67" t="s">
        <v>21</v>
      </c>
      <c r="C49" s="67"/>
      <c r="D49" s="67"/>
      <c r="E49" s="8" t="s">
        <v>7</v>
      </c>
    </row>
    <row r="50" spans="1:5" x14ac:dyDescent="0.25">
      <c r="A50" s="33"/>
      <c r="B50" s="33"/>
      <c r="C50" s="33"/>
      <c r="D50" s="33"/>
      <c r="E50" s="33"/>
    </row>
    <row r="51" spans="1:5" x14ac:dyDescent="0.25">
      <c r="A51" s="69" t="s">
        <v>61</v>
      </c>
      <c r="B51" s="69"/>
      <c r="C51" s="69"/>
      <c r="D51" s="69"/>
      <c r="E51" s="69"/>
    </row>
    <row r="52" spans="1:5" x14ac:dyDescent="0.25">
      <c r="B52" s="67" t="s">
        <v>21</v>
      </c>
      <c r="C52" s="67"/>
      <c r="D52" s="67"/>
      <c r="E52" s="8" t="s">
        <v>7</v>
      </c>
    </row>
    <row r="55" spans="1:5" x14ac:dyDescent="0.25">
      <c r="A55" s="17" t="s">
        <v>53</v>
      </c>
    </row>
    <row r="56" spans="1:5" x14ac:dyDescent="0.25">
      <c r="A56" s="2" t="s">
        <v>54</v>
      </c>
      <c r="B56" s="28">
        <v>-71937.78</v>
      </c>
    </row>
    <row r="57" spans="1:5" ht="15.75" x14ac:dyDescent="0.25">
      <c r="A57" s="29" t="s">
        <v>55</v>
      </c>
      <c r="B57" s="30">
        <v>30920.01</v>
      </c>
    </row>
    <row r="58" spans="1:5" x14ac:dyDescent="0.25">
      <c r="A58" s="2" t="s">
        <v>56</v>
      </c>
      <c r="B58" s="30">
        <v>28784.15</v>
      </c>
    </row>
    <row r="59" spans="1:5" x14ac:dyDescent="0.25">
      <c r="A59" s="31" t="s">
        <v>57</v>
      </c>
      <c r="B59" s="28">
        <f>B56+B58-('1 кв.'!E37+'2 кв.'!E37+E39)</f>
        <v>-65239.808999999994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37" zoomScaleNormal="100" zoomScaleSheetLayoutView="100" workbookViewId="0">
      <selection activeCell="G44" sqref="G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1.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3" t="s">
        <v>85</v>
      </c>
      <c r="E4" s="63"/>
    </row>
    <row r="5" spans="1:5" x14ac:dyDescent="0.25">
      <c r="A5" s="36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61" t="s">
        <v>37</v>
      </c>
      <c r="B7" s="61"/>
      <c r="C7" s="61"/>
      <c r="D7" s="61"/>
      <c r="E7" s="61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56"/>
      <c r="B9" s="56"/>
      <c r="C9" s="56"/>
      <c r="D9" s="56"/>
      <c r="E9" s="56"/>
    </row>
    <row r="10" spans="1:5" x14ac:dyDescent="0.25">
      <c r="A10" s="57" t="s">
        <v>59</v>
      </c>
      <c r="B10" s="57"/>
      <c r="C10" s="57"/>
      <c r="D10" s="57"/>
      <c r="E10" s="57"/>
    </row>
    <row r="11" spans="1:5" ht="26.25" customHeight="1" x14ac:dyDescent="0.25">
      <c r="A11" s="64" t="s">
        <v>16</v>
      </c>
      <c r="B11" s="65"/>
      <c r="C11" s="65"/>
      <c r="D11" s="65"/>
      <c r="E11" s="65"/>
    </row>
    <row r="12" spans="1:5" x14ac:dyDescent="0.25">
      <c r="A12" s="56"/>
      <c r="B12" s="56"/>
      <c r="C12" s="56"/>
      <c r="D12" s="56"/>
      <c r="E12" s="56"/>
    </row>
    <row r="13" spans="1:5" ht="27" customHeight="1" x14ac:dyDescent="0.25">
      <c r="A13" s="57" t="s">
        <v>60</v>
      </c>
      <c r="B13" s="57"/>
      <c r="C13" s="57"/>
      <c r="D13" s="57"/>
      <c r="E13" s="57"/>
    </row>
    <row r="14" spans="1:5" x14ac:dyDescent="0.25">
      <c r="A14" s="62" t="s">
        <v>17</v>
      </c>
      <c r="B14" s="56"/>
      <c r="C14" s="56"/>
      <c r="D14" s="56"/>
      <c r="E14" s="56"/>
    </row>
    <row r="15" spans="1:5" x14ac:dyDescent="0.25">
      <c r="A15" s="56"/>
      <c r="B15" s="56"/>
      <c r="C15" s="56"/>
      <c r="D15" s="56"/>
      <c r="E15" s="56"/>
    </row>
    <row r="16" spans="1:5" x14ac:dyDescent="0.25">
      <c r="A16" s="57" t="s">
        <v>32</v>
      </c>
      <c r="B16" s="57"/>
      <c r="C16" s="57"/>
      <c r="D16" s="57"/>
      <c r="E16" s="57"/>
    </row>
    <row r="17" spans="1:7" x14ac:dyDescent="0.25">
      <c r="A17" s="62" t="s">
        <v>2</v>
      </c>
      <c r="B17" s="56"/>
      <c r="C17" s="56"/>
      <c r="D17" s="56"/>
      <c r="E17" s="56"/>
    </row>
    <row r="18" spans="1:7" x14ac:dyDescent="0.25">
      <c r="A18" s="37"/>
      <c r="B18" s="36"/>
      <c r="C18" s="36"/>
      <c r="D18" s="36"/>
      <c r="E18" s="36"/>
    </row>
    <row r="19" spans="1:7" x14ac:dyDescent="0.25">
      <c r="A19" s="57" t="s">
        <v>33</v>
      </c>
      <c r="B19" s="57"/>
      <c r="C19" s="57"/>
      <c r="D19" s="57"/>
      <c r="E19" s="57"/>
    </row>
    <row r="20" spans="1:7" x14ac:dyDescent="0.25">
      <c r="A20" s="62" t="s">
        <v>18</v>
      </c>
      <c r="B20" s="56"/>
      <c r="C20" s="56"/>
      <c r="D20" s="56"/>
      <c r="E20" s="56"/>
    </row>
    <row r="21" spans="1:7" x14ac:dyDescent="0.25">
      <c r="A21" s="56"/>
      <c r="B21" s="56"/>
      <c r="C21" s="56"/>
      <c r="D21" s="56"/>
      <c r="E21" s="56"/>
    </row>
    <row r="22" spans="1:7" ht="30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56"/>
      <c r="B23" s="56"/>
      <c r="C23" s="56"/>
      <c r="D23" s="56"/>
      <c r="E23" s="56"/>
    </row>
    <row r="24" spans="1:7" ht="62.25" customHeight="1" x14ac:dyDescent="0.25">
      <c r="A24" s="57" t="s">
        <v>40</v>
      </c>
      <c r="B24" s="57"/>
      <c r="C24" s="57"/>
      <c r="D24" s="57"/>
      <c r="E24" s="57"/>
    </row>
    <row r="25" spans="1:7" ht="30" customHeight="1" x14ac:dyDescent="0.25">
      <c r="A25" s="66" t="s">
        <v>41</v>
      </c>
      <c r="B25" s="66"/>
      <c r="C25" s="66"/>
      <c r="D25" s="66"/>
      <c r="E25" s="66"/>
    </row>
    <row r="26" spans="1:7" x14ac:dyDescent="0.25">
      <c r="A26" s="66"/>
      <c r="B26" s="66"/>
      <c r="C26" s="66"/>
      <c r="D26" s="66"/>
      <c r="E26" s="6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1668.654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1.47</v>
      </c>
      <c r="E32" s="10">
        <v>1050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34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86</v>
      </c>
      <c r="C35" s="23" t="s">
        <v>44</v>
      </c>
      <c r="D35" s="23"/>
      <c r="E35" s="24">
        <v>289.89999999999998</v>
      </c>
    </row>
    <row r="36" spans="1:5" ht="30" x14ac:dyDescent="0.25">
      <c r="A36" s="9" t="s">
        <v>87</v>
      </c>
      <c r="B36" s="11" t="s">
        <v>82</v>
      </c>
      <c r="C36" s="3" t="s">
        <v>67</v>
      </c>
      <c r="D36" s="3">
        <v>8</v>
      </c>
      <c r="E36" s="35">
        <f>D36*126.7</f>
        <v>1013.6</v>
      </c>
    </row>
    <row r="37" spans="1:5" ht="45" x14ac:dyDescent="0.25">
      <c r="A37" s="9" t="s">
        <v>88</v>
      </c>
      <c r="B37" s="11" t="s">
        <v>82</v>
      </c>
      <c r="C37" s="3" t="s">
        <v>67</v>
      </c>
      <c r="D37" s="3">
        <v>4</v>
      </c>
      <c r="E37" s="34">
        <f>D37*126.7</f>
        <v>506.8</v>
      </c>
    </row>
    <row r="38" spans="1:5" x14ac:dyDescent="0.25">
      <c r="A38" s="9"/>
      <c r="B38" s="11"/>
      <c r="C38" s="3"/>
      <c r="D38" s="3"/>
      <c r="E38" s="34"/>
    </row>
    <row r="39" spans="1:5" s="17" customFormat="1" ht="14.25" x14ac:dyDescent="0.2">
      <c r="A39" s="13" t="s">
        <v>36</v>
      </c>
      <c r="B39" s="14"/>
      <c r="C39" s="15"/>
      <c r="D39" s="15"/>
      <c r="E39" s="16">
        <f>SUM(E28:E38)</f>
        <v>9306.7239999999983</v>
      </c>
    </row>
    <row r="41" spans="1:5" ht="29.25" customHeight="1" x14ac:dyDescent="0.25">
      <c r="A41" s="57" t="s">
        <v>90</v>
      </c>
      <c r="B41" s="57"/>
      <c r="C41" s="57"/>
      <c r="D41" s="57"/>
      <c r="E41" s="57"/>
    </row>
    <row r="42" spans="1:5" ht="29.25" customHeight="1" x14ac:dyDescent="0.25">
      <c r="A42" s="57" t="s">
        <v>23</v>
      </c>
      <c r="B42" s="57"/>
      <c r="C42" s="57"/>
      <c r="D42" s="57"/>
      <c r="E42" s="57"/>
    </row>
    <row r="43" spans="1:5" x14ac:dyDescent="0.25">
      <c r="A43" s="57" t="s">
        <v>22</v>
      </c>
      <c r="B43" s="57"/>
      <c r="C43" s="57"/>
      <c r="D43" s="57"/>
      <c r="E43" s="57"/>
    </row>
    <row r="44" spans="1:5" ht="29.25" customHeight="1" x14ac:dyDescent="0.25">
      <c r="A44" s="57" t="s">
        <v>45</v>
      </c>
      <c r="B44" s="57"/>
      <c r="C44" s="57"/>
      <c r="D44" s="57"/>
      <c r="E44" s="57"/>
    </row>
    <row r="45" spans="1:5" x14ac:dyDescent="0.25">
      <c r="A45" s="57" t="s">
        <v>20</v>
      </c>
      <c r="B45" s="57"/>
      <c r="C45" s="57"/>
      <c r="D45" s="57"/>
      <c r="E45" s="57"/>
    </row>
    <row r="46" spans="1:5" x14ac:dyDescent="0.25">
      <c r="A46" s="68" t="s">
        <v>6</v>
      </c>
      <c r="B46" s="68"/>
      <c r="C46" s="68"/>
      <c r="D46" s="68"/>
      <c r="E46" s="68"/>
    </row>
    <row r="47" spans="1:5" x14ac:dyDescent="0.25">
      <c r="A47" s="57" t="s">
        <v>20</v>
      </c>
      <c r="B47" s="57"/>
      <c r="C47" s="57"/>
      <c r="D47" s="57"/>
      <c r="E47" s="57"/>
    </row>
    <row r="48" spans="1:5" x14ac:dyDescent="0.25">
      <c r="A48" s="69" t="s">
        <v>47</v>
      </c>
      <c r="B48" s="69"/>
      <c r="C48" s="69"/>
      <c r="D48" s="69"/>
      <c r="E48" s="69"/>
    </row>
    <row r="49" spans="1:5" x14ac:dyDescent="0.25">
      <c r="B49" s="67" t="s">
        <v>21</v>
      </c>
      <c r="C49" s="67"/>
      <c r="D49" s="67"/>
      <c r="E49" s="8" t="s">
        <v>7</v>
      </c>
    </row>
    <row r="50" spans="1:5" x14ac:dyDescent="0.25">
      <c r="A50" s="37"/>
      <c r="B50" s="37"/>
      <c r="C50" s="37"/>
      <c r="D50" s="37"/>
      <c r="E50" s="37"/>
    </row>
    <row r="51" spans="1:5" x14ac:dyDescent="0.25">
      <c r="A51" s="69" t="s">
        <v>61</v>
      </c>
      <c r="B51" s="69"/>
      <c r="C51" s="69"/>
      <c r="D51" s="69"/>
      <c r="E51" s="69"/>
    </row>
    <row r="52" spans="1:5" x14ac:dyDescent="0.25">
      <c r="B52" s="67" t="s">
        <v>21</v>
      </c>
      <c r="C52" s="67"/>
      <c r="D52" s="67"/>
      <c r="E52" s="8" t="s">
        <v>7</v>
      </c>
    </row>
    <row r="55" spans="1:5" x14ac:dyDescent="0.25">
      <c r="A55" s="17" t="s">
        <v>53</v>
      </c>
    </row>
    <row r="56" spans="1:5" x14ac:dyDescent="0.25">
      <c r="A56" s="2" t="s">
        <v>54</v>
      </c>
      <c r="B56" s="28">
        <v>-71937.78</v>
      </c>
    </row>
    <row r="57" spans="1:5" ht="15.75" x14ac:dyDescent="0.25">
      <c r="A57" s="29" t="s">
        <v>55</v>
      </c>
      <c r="B57" s="30">
        <v>42750.36</v>
      </c>
    </row>
    <row r="58" spans="1:5" x14ac:dyDescent="0.25">
      <c r="A58" s="2" t="s">
        <v>56</v>
      </c>
      <c r="B58" s="30">
        <v>41641.42</v>
      </c>
    </row>
    <row r="59" spans="1:5" x14ac:dyDescent="0.25">
      <c r="A59" s="31" t="s">
        <v>57</v>
      </c>
      <c r="B59" s="28">
        <f>B56+B58-('1 кв.'!E37+'2 кв.'!E37+'3 кв.'!E39+'4 кв'!E39)</f>
        <v>-61689.262999999999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3" zoomScaleNormal="100" zoomScaleSheetLayoutView="100" workbookViewId="0">
      <selection activeCell="C11" sqref="C11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1" t="s">
        <v>69</v>
      </c>
      <c r="B1" s="71"/>
      <c r="C1" s="71"/>
      <c r="D1" s="38"/>
    </row>
    <row r="2" spans="1:5" ht="15.75" x14ac:dyDescent="0.25">
      <c r="A2" s="72" t="s">
        <v>70</v>
      </c>
      <c r="B2" s="72"/>
      <c r="C2" s="72"/>
      <c r="D2" s="29"/>
    </row>
    <row r="3" spans="1:5" ht="15.75" x14ac:dyDescent="0.25">
      <c r="A3" s="72" t="s">
        <v>71</v>
      </c>
      <c r="B3" s="72"/>
      <c r="C3" s="72"/>
      <c r="D3" s="29"/>
    </row>
    <row r="4" spans="1:5" ht="15.75" x14ac:dyDescent="0.25">
      <c r="A4" s="71" t="s">
        <v>89</v>
      </c>
      <c r="B4" s="71"/>
      <c r="C4" s="71"/>
      <c r="D4" s="38"/>
    </row>
    <row r="5" spans="1:5" ht="15.75" x14ac:dyDescent="0.25">
      <c r="A5" s="73"/>
      <c r="B5" s="73"/>
      <c r="C5" s="73"/>
      <c r="D5" s="1"/>
    </row>
    <row r="6" spans="1:5" ht="15.75" x14ac:dyDescent="0.25">
      <c r="A6" s="29"/>
      <c r="B6" s="2" t="s">
        <v>54</v>
      </c>
      <c r="C6" s="28">
        <f>'4 кв'!B56</f>
        <v>-71937.78</v>
      </c>
      <c r="D6" s="39"/>
    </row>
    <row r="7" spans="1:5" ht="15.75" x14ac:dyDescent="0.25">
      <c r="A7" s="40" t="s">
        <v>72</v>
      </c>
      <c r="B7" s="29" t="s">
        <v>55</v>
      </c>
      <c r="C7" s="30">
        <f>'4 кв'!B57</f>
        <v>42750.36</v>
      </c>
      <c r="D7" s="41"/>
    </row>
    <row r="8" spans="1:5" ht="15.75" x14ac:dyDescent="0.25">
      <c r="A8" s="12"/>
      <c r="B8" s="2" t="s">
        <v>56</v>
      </c>
      <c r="C8" s="30">
        <f>'4 кв'!B58</f>
        <v>41641.42</v>
      </c>
      <c r="D8" s="41"/>
    </row>
    <row r="9" spans="1:5" ht="15.75" x14ac:dyDescent="0.25">
      <c r="A9" s="12"/>
      <c r="B9" s="29" t="s">
        <v>73</v>
      </c>
      <c r="C9" s="42">
        <f>SUM(C8:C8)</f>
        <v>41641.42</v>
      </c>
      <c r="D9" s="39"/>
    </row>
    <row r="10" spans="1:5" ht="15.75" x14ac:dyDescent="0.25">
      <c r="A10" s="1"/>
      <c r="B10" s="70"/>
      <c r="C10" s="70"/>
      <c r="D10" s="41"/>
    </row>
    <row r="11" spans="1:5" ht="15.75" x14ac:dyDescent="0.25">
      <c r="A11" s="43" t="s">
        <v>74</v>
      </c>
      <c r="B11" s="44" t="s">
        <v>42</v>
      </c>
      <c r="C11" s="30">
        <f>'1 кв.'!E35+'2 кв.'!E35+'3 кв.'!E35+'4 кв'!E35</f>
        <v>1126.52</v>
      </c>
      <c r="D11" s="41"/>
    </row>
    <row r="12" spans="1:5" ht="15.75" x14ac:dyDescent="0.25">
      <c r="A12" s="1"/>
      <c r="B12" s="44" t="s">
        <v>75</v>
      </c>
      <c r="C12" s="30">
        <f>C28*126.7</f>
        <v>4307.8</v>
      </c>
      <c r="D12" s="41"/>
      <c r="E12" s="45"/>
    </row>
    <row r="13" spans="1:5" ht="15.75" x14ac:dyDescent="0.25">
      <c r="B13" s="46" t="s">
        <v>4</v>
      </c>
      <c r="C13" s="30">
        <f>'1 кв.'!E28+'2 кв.'!E28+'3 кв.'!E28+'4 кв'!E28</f>
        <v>3515.5829999999996</v>
      </c>
      <c r="D13" s="41"/>
      <c r="E13" s="45"/>
    </row>
    <row r="14" spans="1:5" ht="15.75" x14ac:dyDescent="0.25">
      <c r="A14" s="43"/>
      <c r="B14" s="46" t="s">
        <v>25</v>
      </c>
      <c r="C14" s="30">
        <f>'1 кв.'!E29+'2 кв.'!E29+'3 кв.'!E29+'4 кв'!E29</f>
        <v>6546.2579999999998</v>
      </c>
      <c r="D14" s="41"/>
      <c r="E14" s="45"/>
    </row>
    <row r="15" spans="1:5" ht="15.75" x14ac:dyDescent="0.25">
      <c r="A15" s="43"/>
      <c r="B15" s="46" t="s">
        <v>76</v>
      </c>
      <c r="C15" s="30">
        <f>'1 кв.'!E30+'2 кв.'!E30+'3 кв.'!E30+'4 кв'!E30</f>
        <v>2752.5659999999998</v>
      </c>
      <c r="D15" s="41"/>
      <c r="E15" s="45"/>
    </row>
    <row r="16" spans="1:5" ht="15.75" x14ac:dyDescent="0.25">
      <c r="A16" s="43"/>
      <c r="B16" s="46" t="s">
        <v>27</v>
      </c>
      <c r="C16" s="30">
        <f>'1 кв.'!E31+'2 кв.'!E31+'3 кв.'!E31+'4 кв'!E31</f>
        <v>1312.104</v>
      </c>
      <c r="D16" s="41"/>
      <c r="E16" s="45"/>
    </row>
    <row r="17" spans="1:5" ht="15.75" x14ac:dyDescent="0.25">
      <c r="A17" s="43"/>
      <c r="B17" s="46" t="s">
        <v>77</v>
      </c>
      <c r="C17" s="30">
        <f>'1 кв.'!E32+'2 кв.'!E32+'3 кв.'!E32+'4 кв'!E32</f>
        <v>1050</v>
      </c>
      <c r="D17" s="41"/>
      <c r="E17" s="45"/>
    </row>
    <row r="18" spans="1:5" ht="15.75" x14ac:dyDescent="0.25">
      <c r="A18" s="43"/>
      <c r="B18" s="46" t="s">
        <v>29</v>
      </c>
      <c r="C18" s="30">
        <f>'1 кв.'!E33+'2 кв.'!E33+'3 кв.'!E33+'4 кв'!E33</f>
        <v>4977.4379999999992</v>
      </c>
      <c r="D18" s="41"/>
      <c r="E18" s="45"/>
    </row>
    <row r="19" spans="1:5" ht="15.75" x14ac:dyDescent="0.25">
      <c r="A19" s="43"/>
      <c r="B19" s="46" t="s">
        <v>46</v>
      </c>
      <c r="C19" s="30">
        <f>'1 кв.'!E34+'2 кв.'!E34+'3 кв.'!E34+'4 кв'!E34</f>
        <v>5804.634</v>
      </c>
      <c r="D19" s="41"/>
      <c r="E19" s="45"/>
    </row>
    <row r="20" spans="1:5" ht="15.75" x14ac:dyDescent="0.25">
      <c r="A20" s="1"/>
      <c r="B20" s="40" t="s">
        <v>78</v>
      </c>
      <c r="C20" s="28">
        <f>SUM(C11:C19)</f>
        <v>31392.902999999998</v>
      </c>
      <c r="D20" s="41"/>
      <c r="E20" s="45"/>
    </row>
    <row r="21" spans="1:5" ht="15.75" x14ac:dyDescent="0.25">
      <c r="A21" s="1"/>
      <c r="B21" s="47" t="s">
        <v>79</v>
      </c>
      <c r="C21" s="28">
        <f>C6+C9-C20</f>
        <v>-61689.262999999999</v>
      </c>
      <c r="D21" s="41"/>
    </row>
    <row r="22" spans="1:5" s="50" customFormat="1" ht="30" x14ac:dyDescent="0.25">
      <c r="A22" s="11"/>
      <c r="B22" s="48" t="s">
        <v>80</v>
      </c>
      <c r="C22" s="3" t="s">
        <v>81</v>
      </c>
      <c r="D22" s="49"/>
    </row>
    <row r="23" spans="1:5" s="50" customFormat="1" ht="15.75" x14ac:dyDescent="0.25">
      <c r="A23" s="11" t="s">
        <v>66</v>
      </c>
      <c r="B23" s="51" t="s">
        <v>64</v>
      </c>
      <c r="C23" s="3">
        <v>18</v>
      </c>
      <c r="D23" s="49"/>
    </row>
    <row r="24" spans="1:5" s="50" customFormat="1" ht="15.75" x14ac:dyDescent="0.25">
      <c r="A24" s="11"/>
      <c r="B24" s="51" t="s">
        <v>65</v>
      </c>
      <c r="C24" s="3">
        <v>4</v>
      </c>
      <c r="D24" s="49"/>
    </row>
    <row r="25" spans="1:5" s="50" customFormat="1" ht="15.75" x14ac:dyDescent="0.25">
      <c r="A25" s="11" t="s">
        <v>82</v>
      </c>
      <c r="B25" s="51" t="s">
        <v>87</v>
      </c>
      <c r="C25" s="3">
        <v>8</v>
      </c>
      <c r="D25" s="49"/>
    </row>
    <row r="26" spans="1:5" s="50" customFormat="1" ht="30" x14ac:dyDescent="0.25">
      <c r="A26" s="11"/>
      <c r="B26" s="51" t="s">
        <v>88</v>
      </c>
      <c r="C26" s="3">
        <v>4</v>
      </c>
      <c r="D26" s="49"/>
    </row>
    <row r="27" spans="1:5" s="50" customFormat="1" ht="15.75" x14ac:dyDescent="0.25">
      <c r="A27" s="11"/>
      <c r="B27" s="51"/>
      <c r="C27" s="3"/>
      <c r="D27" s="49"/>
    </row>
    <row r="28" spans="1:5" s="55" customFormat="1" ht="15.75" x14ac:dyDescent="0.25">
      <c r="A28" s="52"/>
      <c r="B28" s="53" t="s">
        <v>83</v>
      </c>
      <c r="C28" s="52">
        <f>SUM(C23:C27)</f>
        <v>34</v>
      </c>
      <c r="D28" s="54"/>
    </row>
    <row r="29" spans="1:5" ht="15.75" x14ac:dyDescent="0.25">
      <c r="A29" s="1"/>
      <c r="B29" s="40"/>
      <c r="C29" s="40"/>
      <c r="D29" s="41"/>
    </row>
    <row r="30" spans="1:5" ht="15.75" x14ac:dyDescent="0.25">
      <c r="A30" s="40" t="s">
        <v>84</v>
      </c>
      <c r="C30" s="40"/>
      <c r="D30" s="41"/>
    </row>
    <row r="31" spans="1:5" ht="15.75" x14ac:dyDescent="0.25">
      <c r="A31" s="1"/>
      <c r="B31" s="40"/>
      <c r="C31" s="40"/>
      <c r="D31" s="41"/>
    </row>
    <row r="32" spans="1:5" ht="15.75" x14ac:dyDescent="0.25">
      <c r="A32" s="1"/>
      <c r="B32" s="40"/>
      <c r="C32" s="40"/>
      <c r="D32" s="41"/>
    </row>
    <row r="33" spans="1:4" ht="15.75" x14ac:dyDescent="0.25">
      <c r="A33" s="1"/>
      <c r="B33" s="40"/>
      <c r="C33" s="40"/>
      <c r="D33" s="41"/>
    </row>
    <row r="34" spans="1:4" ht="15.75" x14ac:dyDescent="0.25">
      <c r="A34" s="1"/>
      <c r="B34" s="40"/>
      <c r="C34" s="40"/>
      <c r="D34" s="41"/>
    </row>
    <row r="35" spans="1:4" ht="15.75" x14ac:dyDescent="0.25">
      <c r="A35" s="1"/>
      <c r="B35" s="40"/>
      <c r="C35" s="40"/>
      <c r="D35" s="41"/>
    </row>
    <row r="36" spans="1:4" ht="15.75" x14ac:dyDescent="0.25">
      <c r="A36" s="1"/>
      <c r="B36" s="40"/>
      <c r="C36" s="40"/>
      <c r="D36" s="41"/>
    </row>
    <row r="37" spans="1:4" ht="15.75" x14ac:dyDescent="0.25">
      <c r="A37" s="1"/>
      <c r="B37" s="40"/>
      <c r="C37" s="40"/>
      <c r="D37" s="41"/>
    </row>
    <row r="38" spans="1:4" ht="15.75" x14ac:dyDescent="0.25">
      <c r="A38" s="1"/>
      <c r="B38" s="40"/>
      <c r="C38" s="40"/>
      <c r="D38" s="41"/>
    </row>
    <row r="39" spans="1:4" ht="15.75" x14ac:dyDescent="0.25">
      <c r="A39" s="1"/>
      <c r="B39" s="40"/>
      <c r="C39" s="40"/>
      <c r="D39" s="41"/>
    </row>
    <row r="40" spans="1:4" ht="15.75" x14ac:dyDescent="0.25">
      <c r="A40" s="1"/>
      <c r="B40" s="40"/>
      <c r="C40" s="40"/>
      <c r="D40" s="41"/>
    </row>
    <row r="41" spans="1:4" ht="15.75" x14ac:dyDescent="0.25">
      <c r="A41" s="1"/>
      <c r="B41" s="40"/>
      <c r="C41" s="40"/>
      <c r="D41" s="41"/>
    </row>
    <row r="42" spans="1:4" ht="15.75" x14ac:dyDescent="0.25">
      <c r="A42" s="1"/>
      <c r="B42" s="40"/>
      <c r="C42" s="40"/>
      <c r="D42" s="41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2017-02-02T12:41:50Z</dcterms:modified>
</cp:coreProperties>
</file>