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1 кв." sheetId="5" r:id="rId1"/>
    <sheet name="2 кв." sheetId="1" r:id="rId2"/>
    <sheet name="3 кв." sheetId="2" r:id="rId3"/>
    <sheet name="4кв." sheetId="4" r:id="rId4"/>
    <sheet name="годовой отчет" sheetId="3" r:id="rId5"/>
  </sheets>
  <definedNames>
    <definedName name="_edn1" localSheetId="1">'2 кв.'!$A$87</definedName>
    <definedName name="_edn2" localSheetId="1">'2 кв.'!$A$89</definedName>
    <definedName name="_edn3" localSheetId="1">'2 кв.'!$A$90</definedName>
    <definedName name="_edn4" localSheetId="1">'2 кв.'!$A$91</definedName>
    <definedName name="_ednref1" localSheetId="1">'2 кв.'!#REF!</definedName>
    <definedName name="_ednref2" localSheetId="1">'2 кв.'!$A$55</definedName>
    <definedName name="_ednref3" localSheetId="1">'2 кв.'!$D$54</definedName>
    <definedName name="_ednref4" localSheetId="1">'2 кв.'!$D$55</definedName>
    <definedName name="_xlnm.Print_Area" localSheetId="0">'1 кв.'!$A$1:$E$60</definedName>
    <definedName name="_xlnm.Print_Area" localSheetId="1">'2 кв.'!$A$1:$E$62</definedName>
    <definedName name="_xlnm.Print_Area" localSheetId="2">'3 кв.'!$A$1:$E$61</definedName>
    <definedName name="_xlnm.Print_Area" localSheetId="3">'4кв.'!$A$1:$E$61</definedName>
  </definedNames>
  <calcPr calcId="145621"/>
</workbook>
</file>

<file path=xl/calcChain.xml><?xml version="1.0" encoding="utf-8"?>
<calcChain xmlns="http://schemas.openxmlformats.org/spreadsheetml/2006/main">
  <c r="C12" i="3" l="1"/>
  <c r="C30" i="3"/>
  <c r="C11" i="3"/>
  <c r="C14" i="3"/>
  <c r="C15" i="3"/>
  <c r="C16" i="3"/>
  <c r="C17" i="3"/>
  <c r="C18" i="3"/>
  <c r="C19" i="3"/>
  <c r="C20" i="3"/>
  <c r="C21" i="3"/>
  <c r="C13" i="3"/>
  <c r="C8" i="3"/>
  <c r="C9" i="3" s="1"/>
  <c r="C7" i="3"/>
  <c r="C6" i="3"/>
  <c r="E39" i="4"/>
  <c r="E38" i="4"/>
  <c r="E36" i="5"/>
  <c r="E35" i="5"/>
  <c r="E33" i="5"/>
  <c r="E32" i="5"/>
  <c r="E31" i="5"/>
  <c r="E30" i="5"/>
  <c r="E29" i="5"/>
  <c r="E28" i="5"/>
  <c r="C22" i="3" l="1"/>
  <c r="C23" i="3" s="1"/>
  <c r="E40" i="4"/>
  <c r="B61" i="4" s="1"/>
  <c r="E39" i="5"/>
  <c r="E36" i="4"/>
  <c r="E35" i="4"/>
  <c r="E33" i="4"/>
  <c r="E32" i="4"/>
  <c r="E31" i="4"/>
  <c r="E30" i="4"/>
  <c r="E29" i="4"/>
  <c r="E28" i="4"/>
  <c r="B60" i="5" l="1"/>
  <c r="E35" i="2"/>
  <c r="E40" i="2"/>
  <c r="B61" i="2" s="1"/>
  <c r="E33" i="2"/>
  <c r="E38" i="2" l="1"/>
  <c r="E36" i="2"/>
  <c r="E32" i="2"/>
  <c r="E31" i="2"/>
  <c r="E30" i="2"/>
  <c r="E29" i="2"/>
  <c r="E28" i="2"/>
  <c r="B61" i="1" l="1"/>
  <c r="H44" i="1" l="1"/>
  <c r="E38" i="1"/>
  <c r="E33" i="1" l="1"/>
  <c r="E35" i="1"/>
  <c r="E36" i="1"/>
  <c r="E28" i="1"/>
  <c r="E31" i="1" l="1"/>
  <c r="E30" i="1"/>
  <c r="E29" i="1" l="1"/>
  <c r="E32" i="1" l="1"/>
  <c r="E40" i="1" l="1"/>
</calcChain>
</file>

<file path=xl/sharedStrings.xml><?xml version="1.0" encoding="utf-8"?>
<sst xmlns="http://schemas.openxmlformats.org/spreadsheetml/2006/main" count="341" uniqueCount="98">
  <si>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</si>
  <si>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</si>
  <si>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</si>
  <si>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</si>
  <si>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</si>
  <si>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</si>
  <si>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</si>
  <si>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</si>
  <si>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</si>
  <si>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</si>
  <si>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</si>
  <si>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</si>
  <si>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</si>
  <si>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</si>
  <si>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</si>
  <si>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</si>
  <si>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</si>
  <si>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</si>
  <si>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</si>
  <si>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</si>
  <si>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</si>
  <si>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</si>
  <si>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</si>
  <si>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</si>
  <si>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</si>
  <si>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</si>
  <si>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</si>
  <si>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</si>
  <si>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</si>
  <si>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</si>
  <si>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</si>
  <si>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</si>
  <si>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Железнодорожная, д. 10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</si>
  <si>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14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</si>
  <si>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№14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</si>
  <si>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Железнодорожная</t>
    </r>
  </si>
  <si>
    <t>Санитарное содержание придомовой территории</t>
  </si>
  <si>
    <t>Санитарное содержание мест общего пользования дома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</si>
  <si>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Ландаревой Надежды Валентиновны</t>
    </r>
  </si>
  <si>
    <t>Председатель совета МКД   Ландарева Н.В.</t>
  </si>
  <si>
    <t>постоянно</t>
  </si>
  <si>
    <t>Итого:</t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</si>
  <si>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</si>
  <si>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</si>
  <si>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>Заказчик -</t>
    </r>
    <r>
      <rPr>
        <b/>
        <sz val="10.5"/>
        <color theme="1"/>
        <rFont val="Times New Roman"/>
        <family val="1"/>
        <charset val="204"/>
      </rPr>
      <t xml:space="preserve"> Собственники МКД, в лице председателя совета дома Ландаревой Н.В.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</si>
  <si>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</si>
  <si>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</si>
  <si>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Стоимость материалов</t>
  </si>
  <si>
    <t>руб.</t>
  </si>
  <si>
    <t>"30" 06  2016 г.</t>
  </si>
  <si>
    <t xml:space="preserve">апрель </t>
  </si>
  <si>
    <t>ч/час</t>
  </si>
  <si>
    <t>Проверка открывания окон в подъездах</t>
  </si>
  <si>
    <t>на начало года</t>
  </si>
  <si>
    <t>оплачено</t>
  </si>
  <si>
    <t>остаток</t>
  </si>
  <si>
    <t xml:space="preserve">определена приложением № 9 к договору </t>
  </si>
  <si>
    <t>2 квартал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</si>
  <si>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</si>
  <si>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</si>
  <si>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</si>
  <si>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</si>
  <si>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</si>
  <si>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пятнадцать тысяч шестьсот шесть (прописью) рублей 95 копеек.</t>
    </r>
  </si>
  <si>
    <t>"30" 09  2016 г.</t>
  </si>
  <si>
    <t>3 квартал</t>
  </si>
  <si>
    <t>Снятие лапкит доводчика (кв.3)</t>
  </si>
  <si>
    <t>август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</si>
  <si>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пятнадцать тысяч пятьсот сорок четыре рубля 03 копейки.</t>
    </r>
  </si>
  <si>
    <t>4 квартал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</si>
  <si>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Глущенко Марии Ивановны</t>
    </r>
  </si>
  <si>
    <t>"31" 12  2016 г.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</si>
  <si>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</si>
  <si>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</si>
  <si>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</si>
  <si>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</si>
  <si>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</si>
  <si>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</si>
  <si>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</si>
  <si>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</si>
  <si>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Проверка ВДПО</t>
  </si>
  <si>
    <t>Расходы по управлению МКД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</si>
  <si>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</si>
  <si>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</si>
  <si>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</si>
  <si>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</si>
  <si>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</si>
  <si>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</si>
  <si>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Железнодорожная, 10</t>
  </si>
  <si>
    <t>"31" 03  2016 г.</t>
  </si>
  <si>
    <t>1 квартал</t>
  </si>
  <si>
    <t>обследование на протекание кровли (кв.3)</t>
  </si>
  <si>
    <t>Установка лапки доводчика (кв.3)</t>
  </si>
  <si>
    <t>октябрь</t>
  </si>
  <si>
    <t>проверка открывания окон в подъездах</t>
  </si>
  <si>
    <t>Снятие лапки доводчика (кв.3)</t>
  </si>
  <si>
    <t>апрель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</si>
  <si>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шестнадцать тысяч семьсот двадцать рублей 88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</si>
</sst>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4" fillId="0" borderId="6" xfId="0" applyFont="1" applyBorder="1" applyAlignment="1">
      <alignment wrapText="1"/>
    </xf>
    <xf numFmtId="43" fontId="9" fillId="0" borderId="0" xfId="0" applyNumberFormat="1" applyFont="1"/>
    <xf numFmtId="0" fontId="3" fillId="0" borderId="0" xfId="0" applyFont="1" applyAlignme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4" fillId="0" borderId="0" xfId="1" applyNumberFormat="1" applyFont="1"/>
    <xf numFmtId="164" fontId="9" fillId="0" borderId="0" xfId="1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/>
    <xf numFmtId="4" fontId="15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4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7" fillId="0" borderId="0" xfId="0" applyFont="1"/>
    <xf numFmtId="0" fontId="14" fillId="0" borderId="1" xfId="0" applyFont="1" applyBorder="1"/>
    <xf numFmtId="0" fontId="14" fillId="0" borderId="1" xfId="0" applyFont="1" applyBorder="1" applyAlignment="1"/>
    <xf numFmtId="0" fontId="14" fillId="0" borderId="8" xfId="0" applyFont="1" applyBorder="1" applyAlignment="1"/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30" zoomScaleNormal="100" zoomScaleSheetLayoutView="100" workbookViewId="0">
      <selection activeCell="F41" sqref="F41:H4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68" t="s">
        <v>12</v>
      </c>
      <c r="B1" s="68"/>
      <c r="C1" s="68"/>
      <c r="D1" s="68"/>
      <c r="E1" s="68"/>
    </row>
    <row r="2" spans="1:5" ht="36" customHeight="1" x14ac:dyDescent="0.25">
      <c r="A2" s="69" t="s">
        <v>13</v>
      </c>
      <c r="B2" s="70"/>
      <c r="C2" s="70"/>
      <c r="D2" s="70"/>
      <c r="E2" s="70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1" t="s">
        <v>89</v>
      </c>
      <c r="E4" s="71"/>
    </row>
    <row r="5" spans="1:5" x14ac:dyDescent="0.25">
      <c r="A5" s="37"/>
      <c r="B5" s="4"/>
      <c r="C5" s="4"/>
      <c r="D5" s="4"/>
      <c r="E5" s="4"/>
    </row>
    <row r="6" spans="1:5" x14ac:dyDescent="0.25">
      <c r="A6" s="63" t="s">
        <v>0</v>
      </c>
      <c r="B6" s="63"/>
      <c r="C6" s="63"/>
      <c r="D6" s="63"/>
      <c r="E6" s="63"/>
    </row>
    <row r="7" spans="1:5" x14ac:dyDescent="0.25">
      <c r="A7" s="72" t="s">
        <v>32</v>
      </c>
      <c r="B7" s="72"/>
      <c r="C7" s="72"/>
      <c r="D7" s="72"/>
      <c r="E7" s="72"/>
    </row>
    <row r="8" spans="1:5" x14ac:dyDescent="0.25">
      <c r="A8" s="66" t="s">
        <v>1</v>
      </c>
      <c r="B8" s="66"/>
      <c r="C8" s="66"/>
      <c r="D8" s="66"/>
      <c r="E8" s="66"/>
    </row>
    <row r="9" spans="1:5" x14ac:dyDescent="0.25">
      <c r="A9" s="65"/>
      <c r="B9" s="65"/>
      <c r="C9" s="65"/>
      <c r="D9" s="65"/>
      <c r="E9" s="65"/>
    </row>
    <row r="10" spans="1:5" x14ac:dyDescent="0.25">
      <c r="A10" s="63" t="s">
        <v>38</v>
      </c>
      <c r="B10" s="63"/>
      <c r="C10" s="63"/>
      <c r="D10" s="63"/>
      <c r="E10" s="63"/>
    </row>
    <row r="11" spans="1:5" ht="30" customHeight="1" x14ac:dyDescent="0.25">
      <c r="A11" s="73" t="s">
        <v>15</v>
      </c>
      <c r="B11" s="74"/>
      <c r="C11" s="74"/>
      <c r="D11" s="74"/>
      <c r="E11" s="74"/>
    </row>
    <row r="12" spans="1:5" x14ac:dyDescent="0.25">
      <c r="A12" s="65"/>
      <c r="B12" s="65"/>
      <c r="C12" s="65"/>
      <c r="D12" s="65"/>
      <c r="E12" s="65"/>
    </row>
    <row r="13" spans="1:5" ht="30.75" customHeight="1" x14ac:dyDescent="0.25">
      <c r="A13" s="63" t="s">
        <v>33</v>
      </c>
      <c r="B13" s="63"/>
      <c r="C13" s="63"/>
      <c r="D13" s="63"/>
      <c r="E13" s="63"/>
    </row>
    <row r="14" spans="1:5" x14ac:dyDescent="0.25">
      <c r="A14" s="66" t="s">
        <v>16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3" t="s">
        <v>31</v>
      </c>
      <c r="B16" s="63"/>
      <c r="C16" s="63"/>
      <c r="D16" s="63"/>
      <c r="E16" s="63"/>
    </row>
    <row r="17" spans="1:7" x14ac:dyDescent="0.25">
      <c r="A17" s="66" t="s">
        <v>2</v>
      </c>
      <c r="B17" s="65"/>
      <c r="C17" s="65"/>
      <c r="D17" s="65"/>
      <c r="E17" s="65"/>
    </row>
    <row r="18" spans="1:7" x14ac:dyDescent="0.25">
      <c r="A18" s="38"/>
      <c r="B18" s="37"/>
      <c r="C18" s="37"/>
      <c r="D18" s="37"/>
      <c r="E18" s="37"/>
    </row>
    <row r="19" spans="1:7" x14ac:dyDescent="0.25">
      <c r="A19" s="63" t="s">
        <v>30</v>
      </c>
      <c r="B19" s="63"/>
      <c r="C19" s="63"/>
      <c r="D19" s="63"/>
      <c r="E19" s="63"/>
    </row>
    <row r="20" spans="1:7" x14ac:dyDescent="0.25">
      <c r="A20" s="66" t="s">
        <v>17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63" t="s">
        <v>18</v>
      </c>
      <c r="B22" s="63"/>
      <c r="C22" s="63"/>
      <c r="D22" s="63"/>
      <c r="E22" s="63"/>
    </row>
    <row r="23" spans="1:7" x14ac:dyDescent="0.25">
      <c r="A23" s="65"/>
      <c r="B23" s="65"/>
      <c r="C23" s="65"/>
      <c r="D23" s="65"/>
      <c r="E23" s="65"/>
    </row>
    <row r="24" spans="1:7" ht="60.75" customHeight="1" x14ac:dyDescent="0.25">
      <c r="A24" s="63" t="s">
        <v>34</v>
      </c>
      <c r="B24" s="63"/>
      <c r="C24" s="63"/>
      <c r="D24" s="63"/>
      <c r="E24" s="63"/>
    </row>
    <row r="25" spans="1:7" ht="32.25" customHeight="1" x14ac:dyDescent="0.25">
      <c r="A25" s="67" t="s">
        <v>35</v>
      </c>
      <c r="B25" s="67"/>
      <c r="C25" s="67"/>
      <c r="D25" s="67"/>
      <c r="E25" s="67"/>
    </row>
    <row r="26" spans="1:7" x14ac:dyDescent="0.25">
      <c r="A26" s="67"/>
      <c r="B26" s="67"/>
      <c r="C26" s="67"/>
      <c r="D26" s="67"/>
      <c r="E26" s="67"/>
      <c r="F26" s="2">
        <v>385.1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1.45</v>
      </c>
      <c r="E28" s="11">
        <f>D28*F26*G26</f>
        <v>1675.1849999999999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2599.4250000000002</v>
      </c>
    </row>
    <row r="30" spans="1:7" ht="38.25" x14ac:dyDescent="0.25">
      <c r="A30" s="10" t="s">
        <v>36</v>
      </c>
      <c r="B30" s="12" t="s">
        <v>56</v>
      </c>
      <c r="C30" s="3" t="s">
        <v>5</v>
      </c>
      <c r="D30" s="3">
        <v>2.0099999999999998</v>
      </c>
      <c r="E30" s="11">
        <f>D30*F26*G26</f>
        <v>2322.1529999999998</v>
      </c>
    </row>
    <row r="31" spans="1:7" ht="38.25" x14ac:dyDescent="0.25">
      <c r="A31" s="10" t="s">
        <v>37</v>
      </c>
      <c r="B31" s="12" t="s">
        <v>56</v>
      </c>
      <c r="C31" s="3" t="s">
        <v>5</v>
      </c>
      <c r="D31" s="3">
        <v>1.5</v>
      </c>
      <c r="E31" s="11">
        <f>D31*F26*G26</f>
        <v>1732.9500000000003</v>
      </c>
    </row>
    <row r="32" spans="1:7" ht="60" x14ac:dyDescent="0.25">
      <c r="A32" s="10" t="s">
        <v>27</v>
      </c>
      <c r="B32" s="12" t="s">
        <v>56</v>
      </c>
      <c r="C32" s="3" t="s">
        <v>5</v>
      </c>
      <c r="D32" s="3">
        <v>0.31</v>
      </c>
      <c r="E32" s="11">
        <f>D32*F26*G26</f>
        <v>358.14300000000003</v>
      </c>
    </row>
    <row r="33" spans="1:8" ht="38.25" x14ac:dyDescent="0.25">
      <c r="A33" s="10" t="s">
        <v>26</v>
      </c>
      <c r="B33" s="12" t="s">
        <v>56</v>
      </c>
      <c r="C33" s="3" t="s">
        <v>5</v>
      </c>
      <c r="D33" s="3">
        <v>0.38</v>
      </c>
      <c r="E33" s="11">
        <f>D33*F26*G26</f>
        <v>439.01400000000007</v>
      </c>
    </row>
    <row r="34" spans="1:8" ht="60" x14ac:dyDescent="0.25">
      <c r="A34" s="10" t="s">
        <v>42</v>
      </c>
      <c r="B34" s="12" t="s">
        <v>29</v>
      </c>
      <c r="C34" s="3" t="s">
        <v>5</v>
      </c>
      <c r="D34" s="3">
        <v>0.71</v>
      </c>
      <c r="E34" s="11">
        <v>0</v>
      </c>
    </row>
    <row r="35" spans="1:8" x14ac:dyDescent="0.25">
      <c r="A35" s="10" t="s">
        <v>28</v>
      </c>
      <c r="B35" s="12" t="s">
        <v>40</v>
      </c>
      <c r="C35" s="3" t="s">
        <v>5</v>
      </c>
      <c r="D35" s="3">
        <v>1.23</v>
      </c>
      <c r="E35" s="11">
        <f>D35*F26*G26</f>
        <v>1421.019</v>
      </c>
    </row>
    <row r="36" spans="1:8" ht="15.75" thickBot="1" x14ac:dyDescent="0.3">
      <c r="A36" s="23" t="s">
        <v>46</v>
      </c>
      <c r="B36" s="24" t="s">
        <v>40</v>
      </c>
      <c r="C36" s="25" t="s">
        <v>5</v>
      </c>
      <c r="D36" s="25">
        <v>2.7</v>
      </c>
      <c r="E36" s="26">
        <f>D36*F26*G26</f>
        <v>3119.3100000000004</v>
      </c>
    </row>
    <row r="37" spans="1:8" x14ac:dyDescent="0.25">
      <c r="A37" s="19" t="s">
        <v>47</v>
      </c>
      <c r="B37" s="20" t="s">
        <v>90</v>
      </c>
      <c r="C37" s="21" t="s">
        <v>48</v>
      </c>
      <c r="D37" s="21"/>
      <c r="E37" s="22">
        <v>0</v>
      </c>
    </row>
    <row r="38" spans="1:8" x14ac:dyDescent="0.25">
      <c r="A38" s="10"/>
      <c r="B38" s="12"/>
      <c r="C38" s="3"/>
      <c r="D38" s="3"/>
      <c r="E38" s="11"/>
    </row>
    <row r="39" spans="1:8" s="18" customFormat="1" ht="14.25" x14ac:dyDescent="0.2">
      <c r="A39" s="14" t="s">
        <v>41</v>
      </c>
      <c r="B39" s="15"/>
      <c r="C39" s="16"/>
      <c r="D39" s="16"/>
      <c r="E39" s="17">
        <f>SUM(E28:E38)</f>
        <v>13667.199000000001</v>
      </c>
    </row>
    <row r="41" spans="1:8" ht="42.75" customHeight="1" x14ac:dyDescent="0.25">
      <c r="A41" s="63" t="s">
        <v>63</v>
      </c>
      <c r="B41" s="63"/>
      <c r="C41" s="63"/>
      <c r="D41" s="63"/>
      <c r="E41" s="63"/>
    </row>
    <row r="42" spans="1:8" ht="30" customHeight="1" x14ac:dyDescent="0.25">
      <c r="A42" s="63" t="s">
        <v>22</v>
      </c>
      <c r="B42" s="63"/>
      <c r="C42" s="63"/>
      <c r="D42" s="63"/>
      <c r="E42" s="63"/>
    </row>
    <row r="43" spans="1:8" x14ac:dyDescent="0.25">
      <c r="A43" s="63" t="s">
        <v>21</v>
      </c>
      <c r="B43" s="63"/>
      <c r="C43" s="63"/>
      <c r="D43" s="63"/>
      <c r="E43" s="63"/>
      <c r="F43" s="18"/>
      <c r="G43" s="18"/>
      <c r="H43" s="28"/>
    </row>
    <row r="44" spans="1:8" ht="31.5" customHeight="1" x14ac:dyDescent="0.25">
      <c r="A44" s="63" t="s">
        <v>45</v>
      </c>
      <c r="B44" s="63"/>
      <c r="C44" s="63"/>
      <c r="D44" s="63"/>
      <c r="E44" s="63"/>
    </row>
    <row r="45" spans="1:8" x14ac:dyDescent="0.25">
      <c r="A45" s="63" t="s">
        <v>19</v>
      </c>
      <c r="B45" s="63"/>
      <c r="C45" s="63"/>
      <c r="D45" s="63"/>
      <c r="E45" s="63"/>
    </row>
    <row r="46" spans="1:8" x14ac:dyDescent="0.25">
      <c r="A46" s="64" t="s">
        <v>6</v>
      </c>
      <c r="B46" s="64"/>
      <c r="C46" s="64"/>
      <c r="D46" s="64"/>
      <c r="E46" s="64"/>
    </row>
    <row r="47" spans="1:8" x14ac:dyDescent="0.25">
      <c r="A47" s="63" t="s">
        <v>19</v>
      </c>
      <c r="B47" s="63"/>
      <c r="C47" s="63"/>
      <c r="D47" s="63"/>
      <c r="E47" s="63"/>
    </row>
    <row r="48" spans="1:8" x14ac:dyDescent="0.25">
      <c r="A48" s="60" t="s">
        <v>43</v>
      </c>
      <c r="B48" s="60"/>
      <c r="C48" s="60"/>
      <c r="D48" s="60"/>
      <c r="E48" s="8"/>
    </row>
    <row r="49" spans="1:5" x14ac:dyDescent="0.25">
      <c r="B49" s="61" t="s">
        <v>20</v>
      </c>
      <c r="C49" s="61"/>
      <c r="D49" s="61"/>
      <c r="E49" s="9" t="s">
        <v>7</v>
      </c>
    </row>
    <row r="50" spans="1:5" x14ac:dyDescent="0.25">
      <c r="A50" s="38"/>
      <c r="B50" s="38"/>
      <c r="C50" s="38"/>
      <c r="D50" s="38"/>
      <c r="E50" s="38"/>
    </row>
    <row r="51" spans="1:5" x14ac:dyDescent="0.25">
      <c r="A51" s="62" t="s">
        <v>44</v>
      </c>
      <c r="B51" s="62" t="s">
        <v>39</v>
      </c>
      <c r="C51" s="62"/>
      <c r="D51" s="62"/>
      <c r="E51" s="8"/>
    </row>
    <row r="52" spans="1:5" x14ac:dyDescent="0.25">
      <c r="B52" s="61" t="s">
        <v>20</v>
      </c>
      <c r="C52" s="61"/>
      <c r="D52" s="61"/>
      <c r="E52" s="9" t="s">
        <v>7</v>
      </c>
    </row>
    <row r="56" spans="1:5" x14ac:dyDescent="0.25">
      <c r="A56" s="18" t="s">
        <v>58</v>
      </c>
    </row>
    <row r="57" spans="1:5" x14ac:dyDescent="0.25">
      <c r="A57" s="2" t="s">
        <v>59</v>
      </c>
      <c r="B57" s="34">
        <v>-35932.69</v>
      </c>
    </row>
    <row r="58" spans="1:5" ht="15.75" x14ac:dyDescent="0.25">
      <c r="A58" s="29" t="s">
        <v>60</v>
      </c>
      <c r="B58" s="33">
        <v>40181.370000000003</v>
      </c>
    </row>
    <row r="59" spans="1:5" x14ac:dyDescent="0.25">
      <c r="A59" s="2" t="s">
        <v>61</v>
      </c>
      <c r="B59" s="33">
        <v>39626.82</v>
      </c>
    </row>
    <row r="60" spans="1:5" x14ac:dyDescent="0.25">
      <c r="A60" s="30" t="s">
        <v>62</v>
      </c>
      <c r="B60" s="34">
        <f>B57+B59-(13667.2+E39)</f>
        <v>-23640.269000000004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33" zoomScaleNormal="100" zoomScaleSheetLayoutView="100" workbookViewId="0">
      <selection activeCell="B56" sqref="B5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68" t="s">
        <v>12</v>
      </c>
      <c r="B1" s="68"/>
      <c r="C1" s="68"/>
      <c r="D1" s="68"/>
      <c r="E1" s="68"/>
    </row>
    <row r="2" spans="1:5" ht="32.25" customHeight="1" x14ac:dyDescent="0.25">
      <c r="A2" s="69" t="s">
        <v>13</v>
      </c>
      <c r="B2" s="70"/>
      <c r="C2" s="70"/>
      <c r="D2" s="70"/>
      <c r="E2" s="7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71" t="s">
        <v>49</v>
      </c>
      <c r="E4" s="7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3" t="s">
        <v>0</v>
      </c>
      <c r="B6" s="63"/>
      <c r="C6" s="63"/>
      <c r="D6" s="63"/>
      <c r="E6" s="63"/>
    </row>
    <row r="7" spans="1:5" x14ac:dyDescent="0.25">
      <c r="A7" s="72" t="s">
        <v>32</v>
      </c>
      <c r="B7" s="72"/>
      <c r="C7" s="72"/>
      <c r="D7" s="72"/>
      <c r="E7" s="72"/>
    </row>
    <row r="8" spans="1:5" x14ac:dyDescent="0.25">
      <c r="A8" s="66" t="s">
        <v>1</v>
      </c>
      <c r="B8" s="66"/>
      <c r="C8" s="66"/>
      <c r="D8" s="66"/>
      <c r="E8" s="66"/>
    </row>
    <row r="9" spans="1:5" ht="7.5" customHeight="1" x14ac:dyDescent="0.25">
      <c r="A9" s="65"/>
      <c r="B9" s="65"/>
      <c r="C9" s="65"/>
      <c r="D9" s="65"/>
      <c r="E9" s="65"/>
    </row>
    <row r="10" spans="1:5" x14ac:dyDescent="0.25">
      <c r="A10" s="63" t="s">
        <v>38</v>
      </c>
      <c r="B10" s="63"/>
      <c r="C10" s="63"/>
      <c r="D10" s="63"/>
      <c r="E10" s="63"/>
    </row>
    <row r="11" spans="1:5" ht="22.5" customHeight="1" x14ac:dyDescent="0.25">
      <c r="A11" s="73" t="s">
        <v>15</v>
      </c>
      <c r="B11" s="74"/>
      <c r="C11" s="74"/>
      <c r="D11" s="74"/>
      <c r="E11" s="74"/>
    </row>
    <row r="12" spans="1:5" ht="9" customHeight="1" x14ac:dyDescent="0.25">
      <c r="A12" s="65"/>
      <c r="B12" s="65"/>
      <c r="C12" s="65"/>
      <c r="D12" s="65"/>
      <c r="E12" s="65"/>
    </row>
    <row r="13" spans="1:5" ht="30.75" customHeight="1" x14ac:dyDescent="0.25">
      <c r="A13" s="63" t="s">
        <v>33</v>
      </c>
      <c r="B13" s="63"/>
      <c r="C13" s="63"/>
      <c r="D13" s="63"/>
      <c r="E13" s="63"/>
    </row>
    <row r="14" spans="1:5" x14ac:dyDescent="0.25">
      <c r="A14" s="66" t="s">
        <v>16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3" t="s">
        <v>31</v>
      </c>
      <c r="B16" s="63"/>
      <c r="C16" s="63"/>
      <c r="D16" s="63"/>
      <c r="E16" s="63"/>
    </row>
    <row r="17" spans="1:7" ht="11.25" customHeight="1" x14ac:dyDescent="0.25">
      <c r="A17" s="66" t="s">
        <v>2</v>
      </c>
      <c r="B17" s="65"/>
      <c r="C17" s="65"/>
      <c r="D17" s="65"/>
      <c r="E17" s="6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3" t="s">
        <v>30</v>
      </c>
      <c r="B19" s="63"/>
      <c r="C19" s="63"/>
      <c r="D19" s="63"/>
      <c r="E19" s="63"/>
    </row>
    <row r="20" spans="1:7" ht="10.5" customHeight="1" x14ac:dyDescent="0.25">
      <c r="A20" s="66" t="s">
        <v>17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63" t="s">
        <v>18</v>
      </c>
      <c r="B22" s="63"/>
      <c r="C22" s="63"/>
      <c r="D22" s="63"/>
      <c r="E22" s="63"/>
    </row>
    <row r="23" spans="1:7" x14ac:dyDescent="0.25">
      <c r="A23" s="65"/>
      <c r="B23" s="65"/>
      <c r="C23" s="65"/>
      <c r="D23" s="65"/>
      <c r="E23" s="65"/>
    </row>
    <row r="24" spans="1:7" ht="63.75" customHeight="1" x14ac:dyDescent="0.25">
      <c r="A24" s="63" t="s">
        <v>34</v>
      </c>
      <c r="B24" s="63"/>
      <c r="C24" s="63"/>
      <c r="D24" s="63"/>
      <c r="E24" s="63"/>
    </row>
    <row r="25" spans="1:7" ht="33.75" customHeight="1" x14ac:dyDescent="0.25">
      <c r="A25" s="67" t="s">
        <v>35</v>
      </c>
      <c r="B25" s="67"/>
      <c r="C25" s="67"/>
      <c r="D25" s="67"/>
      <c r="E25" s="67"/>
    </row>
    <row r="26" spans="1:7" x14ac:dyDescent="0.25">
      <c r="A26" s="67"/>
      <c r="B26" s="67"/>
      <c r="C26" s="67"/>
      <c r="D26" s="67"/>
      <c r="E26" s="67"/>
      <c r="F26" s="2">
        <v>385.1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1340.1480000000001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2599.4250000000002</v>
      </c>
    </row>
    <row r="30" spans="1:7" ht="38.25" x14ac:dyDescent="0.25">
      <c r="A30" s="10" t="s">
        <v>36</v>
      </c>
      <c r="B30" s="12" t="s">
        <v>56</v>
      </c>
      <c r="C30" s="3" t="s">
        <v>5</v>
      </c>
      <c r="D30" s="3">
        <v>2.0499999999999998</v>
      </c>
      <c r="E30" s="11">
        <f>D30*F26*G26</f>
        <v>2368.3649999999998</v>
      </c>
    </row>
    <row r="31" spans="1:7" ht="38.25" x14ac:dyDescent="0.25">
      <c r="A31" s="10" t="s">
        <v>37</v>
      </c>
      <c r="B31" s="12" t="s">
        <v>56</v>
      </c>
      <c r="C31" s="3" t="s">
        <v>5</v>
      </c>
      <c r="D31" s="3">
        <v>1.55</v>
      </c>
      <c r="E31" s="11">
        <f>D31*F26*G26</f>
        <v>1790.7150000000001</v>
      </c>
    </row>
    <row r="32" spans="1:7" ht="60" x14ac:dyDescent="0.25">
      <c r="A32" s="10" t="s">
        <v>27</v>
      </c>
      <c r="B32" s="12" t="s">
        <v>56</v>
      </c>
      <c r="C32" s="3" t="s">
        <v>5</v>
      </c>
      <c r="D32" s="3">
        <v>0.33</v>
      </c>
      <c r="E32" s="11">
        <f>D32*F26*G26</f>
        <v>381.24900000000002</v>
      </c>
    </row>
    <row r="33" spans="1:8" ht="38.25" x14ac:dyDescent="0.25">
      <c r="A33" s="10" t="s">
        <v>26</v>
      </c>
      <c r="B33" s="12" t="s">
        <v>56</v>
      </c>
      <c r="C33" s="3" t="s">
        <v>5</v>
      </c>
      <c r="D33" s="3">
        <v>0.38</v>
      </c>
      <c r="E33" s="11">
        <f>D33*F26*G26</f>
        <v>439.01400000000007</v>
      </c>
    </row>
    <row r="34" spans="1:8" ht="60" x14ac:dyDescent="0.25">
      <c r="A34" s="10" t="s">
        <v>42</v>
      </c>
      <c r="B34" s="12" t="s">
        <v>29</v>
      </c>
      <c r="C34" s="3" t="s">
        <v>5</v>
      </c>
      <c r="D34" s="3">
        <v>0.71</v>
      </c>
      <c r="E34" s="11">
        <v>0</v>
      </c>
    </row>
    <row r="35" spans="1:8" x14ac:dyDescent="0.25">
      <c r="A35" s="10" t="s">
        <v>28</v>
      </c>
      <c r="B35" s="12" t="s">
        <v>40</v>
      </c>
      <c r="C35" s="3" t="s">
        <v>5</v>
      </c>
      <c r="D35" s="3">
        <v>2.76</v>
      </c>
      <c r="E35" s="11">
        <f>D35*F26*G26</f>
        <v>3188.6279999999997</v>
      </c>
    </row>
    <row r="36" spans="1:8" ht="15.75" thickBot="1" x14ac:dyDescent="0.3">
      <c r="A36" s="23" t="s">
        <v>46</v>
      </c>
      <c r="B36" s="24" t="s">
        <v>40</v>
      </c>
      <c r="C36" s="25" t="s">
        <v>5</v>
      </c>
      <c r="D36" s="25">
        <v>2.7</v>
      </c>
      <c r="E36" s="26">
        <f>D36*F26*G26</f>
        <v>3119.3100000000004</v>
      </c>
    </row>
    <row r="37" spans="1:8" x14ac:dyDescent="0.25">
      <c r="A37" s="19" t="s">
        <v>47</v>
      </c>
      <c r="B37" s="20" t="s">
        <v>57</v>
      </c>
      <c r="C37" s="21" t="s">
        <v>48</v>
      </c>
      <c r="D37" s="21"/>
      <c r="E37" s="22">
        <v>0</v>
      </c>
    </row>
    <row r="38" spans="1:8" ht="30" x14ac:dyDescent="0.25">
      <c r="A38" s="27" t="s">
        <v>52</v>
      </c>
      <c r="B38" s="20" t="s">
        <v>50</v>
      </c>
      <c r="C38" s="21" t="s">
        <v>51</v>
      </c>
      <c r="D38" s="21">
        <v>3</v>
      </c>
      <c r="E38" s="22">
        <f>D38*126.7</f>
        <v>380.1</v>
      </c>
    </row>
    <row r="39" spans="1:8" x14ac:dyDescent="0.25">
      <c r="A39" s="10"/>
      <c r="B39" s="12"/>
      <c r="C39" s="3"/>
      <c r="D39" s="3"/>
      <c r="E39" s="11"/>
    </row>
    <row r="40" spans="1:8" s="18" customFormat="1" ht="14.25" x14ac:dyDescent="0.2">
      <c r="A40" s="14" t="s">
        <v>41</v>
      </c>
      <c r="B40" s="15"/>
      <c r="C40" s="16"/>
      <c r="D40" s="16"/>
      <c r="E40" s="17">
        <f>SUM(E28:E39)</f>
        <v>15606.954</v>
      </c>
    </row>
    <row r="42" spans="1:8" ht="42.75" customHeight="1" x14ac:dyDescent="0.25">
      <c r="A42" s="63" t="s">
        <v>63</v>
      </c>
      <c r="B42" s="63"/>
      <c r="C42" s="63"/>
      <c r="D42" s="63"/>
      <c r="E42" s="63"/>
      <c r="F42" s="2" t="s">
        <v>53</v>
      </c>
      <c r="H42" s="2">
        <v>-35932.69</v>
      </c>
    </row>
    <row r="43" spans="1:8" ht="30" customHeight="1" x14ac:dyDescent="0.25">
      <c r="A43" s="63" t="s">
        <v>22</v>
      </c>
      <c r="B43" s="63"/>
      <c r="C43" s="63"/>
      <c r="D43" s="63"/>
      <c r="E43" s="63"/>
      <c r="F43" s="2" t="s">
        <v>54</v>
      </c>
    </row>
    <row r="44" spans="1:8" x14ac:dyDescent="0.25">
      <c r="A44" s="63" t="s">
        <v>21</v>
      </c>
      <c r="B44" s="63"/>
      <c r="C44" s="63"/>
      <c r="D44" s="63"/>
      <c r="E44" s="63"/>
      <c r="F44" s="18" t="s">
        <v>55</v>
      </c>
      <c r="G44" s="18"/>
      <c r="H44" s="28">
        <f>H42+H43-E40</f>
        <v>-51539.644</v>
      </c>
    </row>
    <row r="45" spans="1:8" ht="31.5" customHeight="1" x14ac:dyDescent="0.25">
      <c r="A45" s="63" t="s">
        <v>45</v>
      </c>
      <c r="B45" s="63"/>
      <c r="C45" s="63"/>
      <c r="D45" s="63"/>
      <c r="E45" s="63"/>
    </row>
    <row r="46" spans="1:8" x14ac:dyDescent="0.25">
      <c r="A46" s="63" t="s">
        <v>19</v>
      </c>
      <c r="B46" s="63"/>
      <c r="C46" s="63"/>
      <c r="D46" s="63"/>
      <c r="E46" s="63"/>
    </row>
    <row r="47" spans="1:8" x14ac:dyDescent="0.25">
      <c r="A47" s="64" t="s">
        <v>6</v>
      </c>
      <c r="B47" s="64"/>
      <c r="C47" s="64"/>
      <c r="D47" s="64"/>
      <c r="E47" s="64"/>
    </row>
    <row r="48" spans="1:8" x14ac:dyDescent="0.25">
      <c r="A48" s="63" t="s">
        <v>19</v>
      </c>
      <c r="B48" s="63"/>
      <c r="C48" s="63"/>
      <c r="D48" s="63"/>
      <c r="E48" s="63"/>
    </row>
    <row r="49" spans="1:5" ht="15" customHeight="1" x14ac:dyDescent="0.25">
      <c r="A49" s="60" t="s">
        <v>43</v>
      </c>
      <c r="B49" s="60"/>
      <c r="C49" s="60"/>
      <c r="D49" s="60"/>
      <c r="E49" s="8"/>
    </row>
    <row r="50" spans="1:5" ht="11.25" customHeight="1" x14ac:dyDescent="0.25">
      <c r="B50" s="61" t="s">
        <v>20</v>
      </c>
      <c r="C50" s="61"/>
      <c r="D50" s="61"/>
      <c r="E50" s="9" t="s">
        <v>7</v>
      </c>
    </row>
    <row r="51" spans="1:5" x14ac:dyDescent="0.25">
      <c r="A51" s="6"/>
      <c r="B51" s="6"/>
      <c r="C51" s="6"/>
      <c r="D51" s="6"/>
      <c r="E51" s="6"/>
    </row>
    <row r="52" spans="1:5" ht="15" customHeight="1" x14ac:dyDescent="0.25">
      <c r="A52" s="62" t="s">
        <v>44</v>
      </c>
      <c r="B52" s="62" t="s">
        <v>39</v>
      </c>
      <c r="C52" s="62"/>
      <c r="D52" s="62"/>
      <c r="E52" s="8"/>
    </row>
    <row r="53" spans="1:5" ht="11.25" customHeight="1" x14ac:dyDescent="0.25">
      <c r="B53" s="61" t="s">
        <v>20</v>
      </c>
      <c r="C53" s="61"/>
      <c r="D53" s="61"/>
      <c r="E53" s="9" t="s">
        <v>7</v>
      </c>
    </row>
    <row r="57" spans="1:5" x14ac:dyDescent="0.25">
      <c r="A57" s="18" t="s">
        <v>58</v>
      </c>
    </row>
    <row r="58" spans="1:5" x14ac:dyDescent="0.25">
      <c r="A58" s="2" t="s">
        <v>59</v>
      </c>
      <c r="B58" s="34">
        <v>-35932.69</v>
      </c>
    </row>
    <row r="59" spans="1:5" ht="15.75" x14ac:dyDescent="0.25">
      <c r="A59" s="29" t="s">
        <v>60</v>
      </c>
      <c r="B59" s="33">
        <v>40181.370000000003</v>
      </c>
    </row>
    <row r="60" spans="1:5" x14ac:dyDescent="0.25">
      <c r="A60" s="2" t="s">
        <v>61</v>
      </c>
      <c r="B60" s="33">
        <v>39626.82</v>
      </c>
    </row>
    <row r="61" spans="1:5" x14ac:dyDescent="0.25">
      <c r="A61" s="30" t="s">
        <v>62</v>
      </c>
      <c r="B61" s="34">
        <f>B58+B60-(13667.2+E40)</f>
        <v>-25580.024000000005</v>
      </c>
    </row>
  </sheetData>
  <mergeCells count="34">
    <mergeCell ref="B50:D50"/>
    <mergeCell ref="B53:D53"/>
    <mergeCell ref="A44:E44"/>
    <mergeCell ref="A45:E45"/>
    <mergeCell ref="A46:E46"/>
    <mergeCell ref="A47:E47"/>
    <mergeCell ref="A48:E48"/>
    <mergeCell ref="A49:D49"/>
    <mergeCell ref="A52:D52"/>
    <mergeCell ref="A24:E24"/>
    <mergeCell ref="A25:E25"/>
    <mergeCell ref="A26:E26"/>
    <mergeCell ref="A42:E42"/>
    <mergeCell ref="A43:E43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45" zoomScaleNormal="100" zoomScaleSheetLayoutView="100" workbookViewId="0">
      <selection activeCell="A46" sqref="A46:E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68" t="s">
        <v>12</v>
      </c>
      <c r="B1" s="68"/>
      <c r="C1" s="68"/>
      <c r="D1" s="68"/>
      <c r="E1" s="68"/>
    </row>
    <row r="2" spans="1:5" ht="31.5" customHeight="1" x14ac:dyDescent="0.25">
      <c r="A2" s="69" t="s">
        <v>13</v>
      </c>
      <c r="B2" s="70"/>
      <c r="C2" s="70"/>
      <c r="D2" s="70"/>
      <c r="E2" s="70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1" t="s">
        <v>64</v>
      </c>
      <c r="E4" s="71"/>
    </row>
    <row r="5" spans="1:5" x14ac:dyDescent="0.25">
      <c r="A5" s="31"/>
      <c r="B5" s="4"/>
      <c r="C5" s="4"/>
      <c r="D5" s="4"/>
      <c r="E5" s="4"/>
    </row>
    <row r="6" spans="1:5" x14ac:dyDescent="0.25">
      <c r="A6" s="63" t="s">
        <v>0</v>
      </c>
      <c r="B6" s="63"/>
      <c r="C6" s="63"/>
      <c r="D6" s="63"/>
      <c r="E6" s="63"/>
    </row>
    <row r="7" spans="1:5" x14ac:dyDescent="0.25">
      <c r="A7" s="72" t="s">
        <v>32</v>
      </c>
      <c r="B7" s="72"/>
      <c r="C7" s="72"/>
      <c r="D7" s="72"/>
      <c r="E7" s="72"/>
    </row>
    <row r="8" spans="1:5" x14ac:dyDescent="0.25">
      <c r="A8" s="66" t="s">
        <v>1</v>
      </c>
      <c r="B8" s="66"/>
      <c r="C8" s="66"/>
      <c r="D8" s="66"/>
      <c r="E8" s="66"/>
    </row>
    <row r="9" spans="1:5" x14ac:dyDescent="0.25">
      <c r="A9" s="65"/>
      <c r="B9" s="65"/>
      <c r="C9" s="65"/>
      <c r="D9" s="65"/>
      <c r="E9" s="65"/>
    </row>
    <row r="10" spans="1:5" x14ac:dyDescent="0.25">
      <c r="A10" s="63" t="s">
        <v>38</v>
      </c>
      <c r="B10" s="63"/>
      <c r="C10" s="63"/>
      <c r="D10" s="63"/>
      <c r="E10" s="63"/>
    </row>
    <row r="11" spans="1:5" ht="26.25" customHeight="1" x14ac:dyDescent="0.25">
      <c r="A11" s="73" t="s">
        <v>15</v>
      </c>
      <c r="B11" s="74"/>
      <c r="C11" s="74"/>
      <c r="D11" s="74"/>
      <c r="E11" s="74"/>
    </row>
    <row r="12" spans="1:5" x14ac:dyDescent="0.25">
      <c r="A12" s="65"/>
      <c r="B12" s="65"/>
      <c r="C12" s="65"/>
      <c r="D12" s="65"/>
      <c r="E12" s="65"/>
    </row>
    <row r="13" spans="1:5" ht="32.25" customHeight="1" x14ac:dyDescent="0.25">
      <c r="A13" s="63" t="s">
        <v>33</v>
      </c>
      <c r="B13" s="63"/>
      <c r="C13" s="63"/>
      <c r="D13" s="63"/>
      <c r="E13" s="63"/>
    </row>
    <row r="14" spans="1:5" x14ac:dyDescent="0.25">
      <c r="A14" s="66" t="s">
        <v>16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3" t="s">
        <v>31</v>
      </c>
      <c r="B16" s="63"/>
      <c r="C16" s="63"/>
      <c r="D16" s="63"/>
      <c r="E16" s="63"/>
    </row>
    <row r="17" spans="1:7" x14ac:dyDescent="0.25">
      <c r="A17" s="66" t="s">
        <v>2</v>
      </c>
      <c r="B17" s="65"/>
      <c r="C17" s="65"/>
      <c r="D17" s="65"/>
      <c r="E17" s="65"/>
    </row>
    <row r="18" spans="1:7" x14ac:dyDescent="0.25">
      <c r="A18" s="32"/>
      <c r="B18" s="31"/>
      <c r="C18" s="31"/>
      <c r="D18" s="31"/>
      <c r="E18" s="31"/>
    </row>
    <row r="19" spans="1:7" x14ac:dyDescent="0.25">
      <c r="A19" s="63" t="s">
        <v>30</v>
      </c>
      <c r="B19" s="63"/>
      <c r="C19" s="63"/>
      <c r="D19" s="63"/>
      <c r="E19" s="63"/>
    </row>
    <row r="20" spans="1:7" x14ac:dyDescent="0.25">
      <c r="A20" s="66" t="s">
        <v>17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" customHeight="1" x14ac:dyDescent="0.25">
      <c r="A22" s="63" t="s">
        <v>18</v>
      </c>
      <c r="B22" s="63"/>
      <c r="C22" s="63"/>
      <c r="D22" s="63"/>
      <c r="E22" s="63"/>
    </row>
    <row r="23" spans="1:7" x14ac:dyDescent="0.25">
      <c r="A23" s="65"/>
      <c r="B23" s="65"/>
      <c r="C23" s="65"/>
      <c r="D23" s="65"/>
      <c r="E23" s="65"/>
    </row>
    <row r="24" spans="1:7" ht="63" customHeight="1" x14ac:dyDescent="0.25">
      <c r="A24" s="63" t="s">
        <v>34</v>
      </c>
      <c r="B24" s="63"/>
      <c r="C24" s="63"/>
      <c r="D24" s="63"/>
      <c r="E24" s="63"/>
    </row>
    <row r="25" spans="1:7" ht="27.75" customHeight="1" x14ac:dyDescent="0.25">
      <c r="A25" s="67" t="s">
        <v>35</v>
      </c>
      <c r="B25" s="67"/>
      <c r="C25" s="67"/>
      <c r="D25" s="67"/>
      <c r="E25" s="67"/>
    </row>
    <row r="26" spans="1:7" x14ac:dyDescent="0.25">
      <c r="A26" s="67"/>
      <c r="B26" s="67"/>
      <c r="C26" s="67"/>
      <c r="D26" s="67"/>
      <c r="E26" s="67"/>
      <c r="F26" s="2">
        <v>385.1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1340.1480000000001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2703.402</v>
      </c>
    </row>
    <row r="30" spans="1:7" ht="38.25" x14ac:dyDescent="0.25">
      <c r="A30" s="10" t="s">
        <v>36</v>
      </c>
      <c r="B30" s="12" t="s">
        <v>56</v>
      </c>
      <c r="C30" s="3" t="s">
        <v>5</v>
      </c>
      <c r="D30" s="3">
        <v>2.0499999999999998</v>
      </c>
      <c r="E30" s="11">
        <f>D30*F26*G26</f>
        <v>2368.3649999999998</v>
      </c>
    </row>
    <row r="31" spans="1:7" ht="38.25" x14ac:dyDescent="0.25">
      <c r="A31" s="10" t="s">
        <v>37</v>
      </c>
      <c r="B31" s="12" t="s">
        <v>56</v>
      </c>
      <c r="C31" s="3" t="s">
        <v>5</v>
      </c>
      <c r="D31" s="3">
        <v>1.55</v>
      </c>
      <c r="E31" s="11">
        <f>D31*F26*G26</f>
        <v>1790.7150000000001</v>
      </c>
    </row>
    <row r="32" spans="1:7" ht="60" x14ac:dyDescent="0.25">
      <c r="A32" s="10" t="s">
        <v>27</v>
      </c>
      <c r="B32" s="12" t="s">
        <v>56</v>
      </c>
      <c r="C32" s="3" t="s">
        <v>5</v>
      </c>
      <c r="D32" s="3">
        <v>0.33</v>
      </c>
      <c r="E32" s="11">
        <f>D32*F26*G26</f>
        <v>381.24900000000002</v>
      </c>
    </row>
    <row r="33" spans="1:8" ht="38.25" x14ac:dyDescent="0.25">
      <c r="A33" s="10" t="s">
        <v>26</v>
      </c>
      <c r="B33" s="12" t="s">
        <v>56</v>
      </c>
      <c r="C33" s="3" t="s">
        <v>5</v>
      </c>
      <c r="D33" s="3">
        <v>0.38</v>
      </c>
      <c r="E33" s="11">
        <f>D33*F26*G26</f>
        <v>439.01400000000007</v>
      </c>
    </row>
    <row r="34" spans="1:8" ht="60" x14ac:dyDescent="0.25">
      <c r="A34" s="10" t="s">
        <v>42</v>
      </c>
      <c r="B34" s="12" t="s">
        <v>29</v>
      </c>
      <c r="C34" s="3" t="s">
        <v>5</v>
      </c>
      <c r="D34" s="3">
        <v>0.71</v>
      </c>
      <c r="E34" s="11">
        <v>0</v>
      </c>
    </row>
    <row r="35" spans="1:8" x14ac:dyDescent="0.25">
      <c r="A35" s="10" t="s">
        <v>28</v>
      </c>
      <c r="B35" s="12" t="s">
        <v>40</v>
      </c>
      <c r="C35" s="3" t="s">
        <v>5</v>
      </c>
      <c r="D35" s="3">
        <v>2.76</v>
      </c>
      <c r="E35" s="11">
        <f>D35*F26*G26</f>
        <v>3188.6279999999997</v>
      </c>
    </row>
    <row r="36" spans="1:8" ht="15.75" thickBot="1" x14ac:dyDescent="0.3">
      <c r="A36" s="23" t="s">
        <v>46</v>
      </c>
      <c r="B36" s="24" t="s">
        <v>40</v>
      </c>
      <c r="C36" s="25" t="s">
        <v>5</v>
      </c>
      <c r="D36" s="25">
        <v>2.7</v>
      </c>
      <c r="E36" s="26">
        <f>D36*F26*G26</f>
        <v>3119.3100000000004</v>
      </c>
    </row>
    <row r="37" spans="1:8" ht="15.75" thickBot="1" x14ac:dyDescent="0.3">
      <c r="A37" s="23" t="s">
        <v>47</v>
      </c>
      <c r="B37" s="24" t="s">
        <v>65</v>
      </c>
      <c r="C37" s="25" t="s">
        <v>48</v>
      </c>
      <c r="D37" s="25"/>
      <c r="E37" s="26">
        <v>129.58000000000001</v>
      </c>
    </row>
    <row r="38" spans="1:8" x14ac:dyDescent="0.25">
      <c r="A38" s="27" t="s">
        <v>66</v>
      </c>
      <c r="B38" s="20" t="s">
        <v>67</v>
      </c>
      <c r="C38" s="21" t="s">
        <v>51</v>
      </c>
      <c r="D38" s="21">
        <v>0.66</v>
      </c>
      <c r="E38" s="22">
        <f>D38*126.7</f>
        <v>83.622</v>
      </c>
    </row>
    <row r="39" spans="1:8" x14ac:dyDescent="0.25">
      <c r="A39" s="10"/>
      <c r="B39" s="12"/>
      <c r="C39" s="3"/>
      <c r="D39" s="3"/>
      <c r="E39" s="11"/>
    </row>
    <row r="40" spans="1:8" s="18" customFormat="1" ht="14.25" x14ac:dyDescent="0.2">
      <c r="A40" s="14" t="s">
        <v>41</v>
      </c>
      <c r="B40" s="15"/>
      <c r="C40" s="16"/>
      <c r="D40" s="16"/>
      <c r="E40" s="17">
        <f>SUM(E28:E39)</f>
        <v>15544.033000000001</v>
      </c>
    </row>
    <row r="42" spans="1:8" ht="42.75" customHeight="1" x14ac:dyDescent="0.25">
      <c r="A42" s="63" t="s">
        <v>68</v>
      </c>
      <c r="B42" s="63"/>
      <c r="C42" s="63"/>
      <c r="D42" s="63"/>
      <c r="E42" s="63"/>
    </row>
    <row r="43" spans="1:8" ht="30" customHeight="1" x14ac:dyDescent="0.25">
      <c r="A43" s="63" t="s">
        <v>22</v>
      </c>
      <c r="B43" s="63"/>
      <c r="C43" s="63"/>
      <c r="D43" s="63"/>
      <c r="E43" s="63"/>
    </row>
    <row r="44" spans="1:8" x14ac:dyDescent="0.25">
      <c r="A44" s="63" t="s">
        <v>21</v>
      </c>
      <c r="B44" s="63"/>
      <c r="C44" s="63"/>
      <c r="D44" s="63"/>
      <c r="E44" s="63"/>
      <c r="F44" s="18"/>
      <c r="G44" s="18"/>
      <c r="H44" s="28"/>
    </row>
    <row r="45" spans="1:8" ht="31.5" customHeight="1" x14ac:dyDescent="0.25">
      <c r="A45" s="63" t="s">
        <v>45</v>
      </c>
      <c r="B45" s="63"/>
      <c r="C45" s="63"/>
      <c r="D45" s="63"/>
      <c r="E45" s="63"/>
    </row>
    <row r="46" spans="1:8" x14ac:dyDescent="0.25">
      <c r="A46" s="63" t="s">
        <v>19</v>
      </c>
      <c r="B46" s="63"/>
      <c r="C46" s="63"/>
      <c r="D46" s="63"/>
      <c r="E46" s="63"/>
    </row>
    <row r="47" spans="1:8" x14ac:dyDescent="0.25">
      <c r="A47" s="64" t="s">
        <v>6</v>
      </c>
      <c r="B47" s="64"/>
      <c r="C47" s="64"/>
      <c r="D47" s="64"/>
      <c r="E47" s="64"/>
    </row>
    <row r="48" spans="1:8" x14ac:dyDescent="0.25">
      <c r="A48" s="63" t="s">
        <v>19</v>
      </c>
      <c r="B48" s="63"/>
      <c r="C48" s="63"/>
      <c r="D48" s="63"/>
      <c r="E48" s="63"/>
    </row>
    <row r="49" spans="1:5" x14ac:dyDescent="0.25">
      <c r="A49" s="60" t="s">
        <v>43</v>
      </c>
      <c r="B49" s="60"/>
      <c r="C49" s="60"/>
      <c r="D49" s="60"/>
      <c r="E49" s="8"/>
    </row>
    <row r="50" spans="1:5" x14ac:dyDescent="0.25">
      <c r="B50" s="61" t="s">
        <v>20</v>
      </c>
      <c r="C50" s="61"/>
      <c r="D50" s="61"/>
      <c r="E50" s="9" t="s">
        <v>7</v>
      </c>
    </row>
    <row r="51" spans="1:5" x14ac:dyDescent="0.25">
      <c r="A51" s="32"/>
      <c r="B51" s="32"/>
      <c r="C51" s="32"/>
      <c r="D51" s="32"/>
      <c r="E51" s="32"/>
    </row>
    <row r="52" spans="1:5" x14ac:dyDescent="0.25">
      <c r="A52" s="62" t="s">
        <v>44</v>
      </c>
      <c r="B52" s="62" t="s">
        <v>39</v>
      </c>
      <c r="C52" s="62"/>
      <c r="D52" s="62"/>
      <c r="E52" s="8"/>
    </row>
    <row r="53" spans="1:5" x14ac:dyDescent="0.25">
      <c r="B53" s="61" t="s">
        <v>20</v>
      </c>
      <c r="C53" s="61"/>
      <c r="D53" s="61"/>
      <c r="E53" s="9" t="s">
        <v>7</v>
      </c>
    </row>
    <row r="57" spans="1:5" x14ac:dyDescent="0.25">
      <c r="A57" s="18" t="s">
        <v>58</v>
      </c>
    </row>
    <row r="58" spans="1:5" x14ac:dyDescent="0.25">
      <c r="A58" s="2" t="s">
        <v>59</v>
      </c>
      <c r="B58" s="34">
        <v>-35932.69</v>
      </c>
    </row>
    <row r="59" spans="1:5" ht="15.75" x14ac:dyDescent="0.25">
      <c r="A59" s="29" t="s">
        <v>60</v>
      </c>
      <c r="B59" s="33">
        <v>61207.83</v>
      </c>
    </row>
    <row r="60" spans="1:5" x14ac:dyDescent="0.25">
      <c r="A60" s="2" t="s">
        <v>61</v>
      </c>
      <c r="B60" s="33">
        <v>60618.63</v>
      </c>
    </row>
    <row r="61" spans="1:5" x14ac:dyDescent="0.25">
      <c r="A61" s="30" t="s">
        <v>62</v>
      </c>
      <c r="B61" s="34">
        <f>B58+B60-(13667.2+'2 кв.'!E40+'3 кв.'!E40)</f>
        <v>-20132.24700000001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37" zoomScaleNormal="100" zoomScaleSheetLayoutView="100" workbookViewId="0">
      <selection activeCell="H48" sqref="H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 x14ac:dyDescent="0.25">
      <c r="A1" s="68" t="s">
        <v>12</v>
      </c>
      <c r="B1" s="68"/>
      <c r="C1" s="68"/>
      <c r="D1" s="68"/>
      <c r="E1" s="68"/>
    </row>
    <row r="2" spans="1:5" ht="31.5" customHeight="1" x14ac:dyDescent="0.25">
      <c r="A2" s="69" t="s">
        <v>13</v>
      </c>
      <c r="B2" s="70"/>
      <c r="C2" s="70"/>
      <c r="D2" s="70"/>
      <c r="E2" s="70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1" t="s">
        <v>71</v>
      </c>
      <c r="E4" s="71"/>
    </row>
    <row r="5" spans="1:5" x14ac:dyDescent="0.25">
      <c r="A5" s="35"/>
      <c r="B5" s="4"/>
      <c r="C5" s="4"/>
      <c r="D5" s="4"/>
      <c r="E5" s="4"/>
    </row>
    <row r="6" spans="1:5" x14ac:dyDescent="0.25">
      <c r="A6" s="63" t="s">
        <v>0</v>
      </c>
      <c r="B6" s="63"/>
      <c r="C6" s="63"/>
      <c r="D6" s="63"/>
      <c r="E6" s="63"/>
    </row>
    <row r="7" spans="1:5" x14ac:dyDescent="0.25">
      <c r="A7" s="72" t="s">
        <v>32</v>
      </c>
      <c r="B7" s="72"/>
      <c r="C7" s="72"/>
      <c r="D7" s="72"/>
      <c r="E7" s="72"/>
    </row>
    <row r="8" spans="1:5" x14ac:dyDescent="0.25">
      <c r="A8" s="66" t="s">
        <v>1</v>
      </c>
      <c r="B8" s="66"/>
      <c r="C8" s="66"/>
      <c r="D8" s="66"/>
      <c r="E8" s="66"/>
    </row>
    <row r="9" spans="1:5" x14ac:dyDescent="0.25">
      <c r="A9" s="65"/>
      <c r="B9" s="65"/>
      <c r="C9" s="65"/>
      <c r="D9" s="65"/>
      <c r="E9" s="65"/>
    </row>
    <row r="10" spans="1:5" x14ac:dyDescent="0.25">
      <c r="A10" s="63" t="s">
        <v>70</v>
      </c>
      <c r="B10" s="63"/>
      <c r="C10" s="63"/>
      <c r="D10" s="63"/>
      <c r="E10" s="63"/>
    </row>
    <row r="11" spans="1:5" ht="26.25" customHeight="1" x14ac:dyDescent="0.25">
      <c r="A11" s="73" t="s">
        <v>15</v>
      </c>
      <c r="B11" s="74"/>
      <c r="C11" s="74"/>
      <c r="D11" s="74"/>
      <c r="E11" s="74"/>
    </row>
    <row r="12" spans="1:5" x14ac:dyDescent="0.25">
      <c r="A12" s="65"/>
      <c r="B12" s="65"/>
      <c r="C12" s="65"/>
      <c r="D12" s="65"/>
      <c r="E12" s="65"/>
    </row>
    <row r="13" spans="1:5" ht="32.25" customHeight="1" x14ac:dyDescent="0.25">
      <c r="A13" s="63" t="s">
        <v>33</v>
      </c>
      <c r="B13" s="63"/>
      <c r="C13" s="63"/>
      <c r="D13" s="63"/>
      <c r="E13" s="63"/>
    </row>
    <row r="14" spans="1:5" x14ac:dyDescent="0.25">
      <c r="A14" s="66" t="s">
        <v>16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3" t="s">
        <v>31</v>
      </c>
      <c r="B16" s="63"/>
      <c r="C16" s="63"/>
      <c r="D16" s="63"/>
      <c r="E16" s="63"/>
    </row>
    <row r="17" spans="1:7" x14ac:dyDescent="0.25">
      <c r="A17" s="66" t="s">
        <v>2</v>
      </c>
      <c r="B17" s="65"/>
      <c r="C17" s="65"/>
      <c r="D17" s="65"/>
      <c r="E17" s="65"/>
    </row>
    <row r="18" spans="1:7" x14ac:dyDescent="0.25">
      <c r="A18" s="36"/>
      <c r="B18" s="35"/>
      <c r="C18" s="35"/>
      <c r="D18" s="35"/>
      <c r="E18" s="35"/>
    </row>
    <row r="19" spans="1:7" x14ac:dyDescent="0.25">
      <c r="A19" s="63" t="s">
        <v>30</v>
      </c>
      <c r="B19" s="63"/>
      <c r="C19" s="63"/>
      <c r="D19" s="63"/>
      <c r="E19" s="63"/>
    </row>
    <row r="20" spans="1:7" x14ac:dyDescent="0.25">
      <c r="A20" s="66" t="s">
        <v>17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" customHeight="1" x14ac:dyDescent="0.25">
      <c r="A22" s="63" t="s">
        <v>18</v>
      </c>
      <c r="B22" s="63"/>
      <c r="C22" s="63"/>
      <c r="D22" s="63"/>
      <c r="E22" s="63"/>
    </row>
    <row r="23" spans="1:7" x14ac:dyDescent="0.25">
      <c r="A23" s="65"/>
      <c r="B23" s="65"/>
      <c r="C23" s="65"/>
      <c r="D23" s="65"/>
      <c r="E23" s="65"/>
    </row>
    <row r="24" spans="1:7" ht="63" customHeight="1" x14ac:dyDescent="0.25">
      <c r="A24" s="63" t="s">
        <v>34</v>
      </c>
      <c r="B24" s="63"/>
      <c r="C24" s="63"/>
      <c r="D24" s="63"/>
      <c r="E24" s="63"/>
    </row>
    <row r="25" spans="1:7" ht="27.75" customHeight="1" x14ac:dyDescent="0.25">
      <c r="A25" s="67" t="s">
        <v>35</v>
      </c>
      <c r="B25" s="67"/>
      <c r="C25" s="67"/>
      <c r="D25" s="67"/>
      <c r="E25" s="67"/>
    </row>
    <row r="26" spans="1:7" x14ac:dyDescent="0.25">
      <c r="A26" s="67"/>
      <c r="B26" s="67"/>
      <c r="C26" s="67"/>
      <c r="D26" s="67"/>
      <c r="E26" s="67"/>
      <c r="F26" s="2">
        <v>385.1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1340.1480000000001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2703.402</v>
      </c>
    </row>
    <row r="30" spans="1:7" ht="38.25" x14ac:dyDescent="0.25">
      <c r="A30" s="10" t="s">
        <v>36</v>
      </c>
      <c r="B30" s="12" t="s">
        <v>56</v>
      </c>
      <c r="C30" s="3" t="s">
        <v>5</v>
      </c>
      <c r="D30" s="3">
        <v>2.0499999999999998</v>
      </c>
      <c r="E30" s="11">
        <f>D30*F26*G26</f>
        <v>2368.3649999999998</v>
      </c>
    </row>
    <row r="31" spans="1:7" ht="38.25" x14ac:dyDescent="0.25">
      <c r="A31" s="10" t="s">
        <v>37</v>
      </c>
      <c r="B31" s="12" t="s">
        <v>56</v>
      </c>
      <c r="C31" s="3" t="s">
        <v>5</v>
      </c>
      <c r="D31" s="3">
        <v>1.55</v>
      </c>
      <c r="E31" s="11">
        <f>D31*F26*G26</f>
        <v>1790.7150000000001</v>
      </c>
    </row>
    <row r="32" spans="1:7" ht="60" x14ac:dyDescent="0.25">
      <c r="A32" s="10" t="s">
        <v>27</v>
      </c>
      <c r="B32" s="12" t="s">
        <v>56</v>
      </c>
      <c r="C32" s="3" t="s">
        <v>5</v>
      </c>
      <c r="D32" s="3">
        <v>0.33</v>
      </c>
      <c r="E32" s="11">
        <f>D32*F26*G26</f>
        <v>381.24900000000002</v>
      </c>
    </row>
    <row r="33" spans="1:8" ht="38.25" x14ac:dyDescent="0.25">
      <c r="A33" s="10" t="s">
        <v>26</v>
      </c>
      <c r="B33" s="12" t="s">
        <v>56</v>
      </c>
      <c r="C33" s="3" t="s">
        <v>5</v>
      </c>
      <c r="D33" s="3">
        <v>0.38</v>
      </c>
      <c r="E33" s="11">
        <f>D33*F26*G26</f>
        <v>439.01400000000007</v>
      </c>
    </row>
    <row r="34" spans="1:8" ht="60" x14ac:dyDescent="0.25">
      <c r="A34" s="10" t="s">
        <v>42</v>
      </c>
      <c r="B34" s="12" t="s">
        <v>29</v>
      </c>
      <c r="C34" s="3" t="s">
        <v>5</v>
      </c>
      <c r="D34" s="3">
        <v>0.71</v>
      </c>
      <c r="E34" s="11">
        <v>1200</v>
      </c>
    </row>
    <row r="35" spans="1:8" x14ac:dyDescent="0.25">
      <c r="A35" s="10" t="s">
        <v>28</v>
      </c>
      <c r="B35" s="12" t="s">
        <v>40</v>
      </c>
      <c r="C35" s="3" t="s">
        <v>5</v>
      </c>
      <c r="D35" s="3">
        <v>2.76</v>
      </c>
      <c r="E35" s="11">
        <f>D35*F26*G26</f>
        <v>3188.6279999999997</v>
      </c>
    </row>
    <row r="36" spans="1:8" ht="15.75" thickBot="1" x14ac:dyDescent="0.3">
      <c r="A36" s="23" t="s">
        <v>46</v>
      </c>
      <c r="B36" s="24" t="s">
        <v>40</v>
      </c>
      <c r="C36" s="25" t="s">
        <v>5</v>
      </c>
      <c r="D36" s="25">
        <v>2.7</v>
      </c>
      <c r="E36" s="26">
        <f>D36*F26*G26</f>
        <v>3119.3100000000004</v>
      </c>
    </row>
    <row r="37" spans="1:8" ht="15.75" thickBot="1" x14ac:dyDescent="0.3">
      <c r="A37" s="23" t="s">
        <v>47</v>
      </c>
      <c r="B37" s="24" t="s">
        <v>69</v>
      </c>
      <c r="C37" s="25" t="s">
        <v>48</v>
      </c>
      <c r="D37" s="25"/>
      <c r="E37" s="26">
        <v>0</v>
      </c>
    </row>
    <row r="38" spans="1:8" ht="30" x14ac:dyDescent="0.25">
      <c r="A38" s="10" t="s">
        <v>91</v>
      </c>
      <c r="B38" s="20" t="s">
        <v>93</v>
      </c>
      <c r="C38" s="21" t="s">
        <v>51</v>
      </c>
      <c r="D38" s="21">
        <v>1</v>
      </c>
      <c r="E38" s="22">
        <f>D38*126.7</f>
        <v>126.7</v>
      </c>
    </row>
    <row r="39" spans="1:8" ht="30" x14ac:dyDescent="0.25">
      <c r="A39" s="10" t="s">
        <v>92</v>
      </c>
      <c r="B39" s="12" t="s">
        <v>93</v>
      </c>
      <c r="C39" s="3" t="s">
        <v>51</v>
      </c>
      <c r="D39" s="3">
        <v>0.5</v>
      </c>
      <c r="E39" s="22">
        <f>D39*126.7</f>
        <v>63.35</v>
      </c>
    </row>
    <row r="40" spans="1:8" s="18" customFormat="1" ht="14.25" x14ac:dyDescent="0.2">
      <c r="A40" s="14" t="s">
        <v>41</v>
      </c>
      <c r="B40" s="15"/>
      <c r="C40" s="16"/>
      <c r="D40" s="16"/>
      <c r="E40" s="17">
        <f>SUM(E28:E39)</f>
        <v>16720.881000000001</v>
      </c>
    </row>
    <row r="42" spans="1:8" ht="30.75" customHeight="1" x14ac:dyDescent="0.25">
      <c r="A42" s="63" t="s">
        <v>97</v>
      </c>
      <c r="B42" s="63"/>
      <c r="C42" s="63"/>
      <c r="D42" s="63"/>
      <c r="E42" s="63"/>
    </row>
    <row r="43" spans="1:8" ht="30" customHeight="1" x14ac:dyDescent="0.25">
      <c r="A43" s="63" t="s">
        <v>22</v>
      </c>
      <c r="B43" s="63"/>
      <c r="C43" s="63"/>
      <c r="D43" s="63"/>
      <c r="E43" s="63"/>
    </row>
    <row r="44" spans="1:8" x14ac:dyDescent="0.25">
      <c r="A44" s="63" t="s">
        <v>21</v>
      </c>
      <c r="B44" s="63"/>
      <c r="C44" s="63"/>
      <c r="D44" s="63"/>
      <c r="E44" s="63"/>
      <c r="F44" s="18"/>
      <c r="G44" s="18"/>
      <c r="H44" s="28"/>
    </row>
    <row r="45" spans="1:8" ht="31.5" customHeight="1" x14ac:dyDescent="0.25">
      <c r="A45" s="63" t="s">
        <v>45</v>
      </c>
      <c r="B45" s="63"/>
      <c r="C45" s="63"/>
      <c r="D45" s="63"/>
      <c r="E45" s="63"/>
    </row>
    <row r="46" spans="1:8" x14ac:dyDescent="0.25">
      <c r="A46" s="63" t="s">
        <v>19</v>
      </c>
      <c r="B46" s="63"/>
      <c r="C46" s="63"/>
      <c r="D46" s="63"/>
      <c r="E46" s="63"/>
    </row>
    <row r="47" spans="1:8" x14ac:dyDescent="0.25">
      <c r="A47" s="64" t="s">
        <v>6</v>
      </c>
      <c r="B47" s="64"/>
      <c r="C47" s="64"/>
      <c r="D47" s="64"/>
      <c r="E47" s="64"/>
    </row>
    <row r="48" spans="1:8" x14ac:dyDescent="0.25">
      <c r="A48" s="63" t="s">
        <v>19</v>
      </c>
      <c r="B48" s="63"/>
      <c r="C48" s="63"/>
      <c r="D48" s="63"/>
      <c r="E48" s="63"/>
    </row>
    <row r="49" spans="1:5" x14ac:dyDescent="0.25">
      <c r="A49" s="60" t="s">
        <v>43</v>
      </c>
      <c r="B49" s="60"/>
      <c r="C49" s="60"/>
      <c r="D49" s="60"/>
      <c r="E49" s="8"/>
    </row>
    <row r="50" spans="1:5" x14ac:dyDescent="0.25">
      <c r="B50" s="61" t="s">
        <v>20</v>
      </c>
      <c r="C50" s="61"/>
      <c r="D50" s="61"/>
      <c r="E50" s="9" t="s">
        <v>7</v>
      </c>
    </row>
    <row r="51" spans="1:5" x14ac:dyDescent="0.25">
      <c r="A51" s="36"/>
      <c r="B51" s="36"/>
      <c r="C51" s="36"/>
      <c r="D51" s="36"/>
      <c r="E51" s="36"/>
    </row>
    <row r="52" spans="1:5" x14ac:dyDescent="0.25">
      <c r="A52" s="62" t="s">
        <v>44</v>
      </c>
      <c r="B52" s="62" t="s">
        <v>39</v>
      </c>
      <c r="C52" s="62"/>
      <c r="D52" s="62"/>
      <c r="E52" s="8"/>
    </row>
    <row r="53" spans="1:5" x14ac:dyDescent="0.25">
      <c r="B53" s="61" t="s">
        <v>20</v>
      </c>
      <c r="C53" s="61"/>
      <c r="D53" s="61"/>
      <c r="E53" s="9" t="s">
        <v>7</v>
      </c>
    </row>
    <row r="57" spans="1:5" x14ac:dyDescent="0.25">
      <c r="A57" s="18" t="s">
        <v>58</v>
      </c>
    </row>
    <row r="58" spans="1:5" x14ac:dyDescent="0.25">
      <c r="A58" s="2" t="s">
        <v>59</v>
      </c>
      <c r="B58" s="34">
        <v>-35932.69</v>
      </c>
    </row>
    <row r="59" spans="1:5" ht="15.75" x14ac:dyDescent="0.25">
      <c r="A59" s="29" t="s">
        <v>60</v>
      </c>
      <c r="B59" s="33">
        <v>82234.289999999994</v>
      </c>
    </row>
    <row r="60" spans="1:5" x14ac:dyDescent="0.25">
      <c r="A60" s="2" t="s">
        <v>61</v>
      </c>
      <c r="B60" s="33">
        <v>81645.09</v>
      </c>
    </row>
    <row r="61" spans="1:5" x14ac:dyDescent="0.25">
      <c r="A61" s="30" t="s">
        <v>62</v>
      </c>
      <c r="B61" s="34">
        <f>B58+B60-('1 кв.'!E39+'2 кв.'!E40+'3 кв.'!E40+'4кв.'!E40)</f>
        <v>-15826.667000000009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6" t="s">
        <v>72</v>
      </c>
      <c r="B1" s="76"/>
      <c r="C1" s="76"/>
      <c r="D1" s="39"/>
    </row>
    <row r="2" spans="1:5" ht="15.75" x14ac:dyDescent="0.25">
      <c r="A2" s="77" t="s">
        <v>73</v>
      </c>
      <c r="B2" s="77"/>
      <c r="C2" s="77"/>
      <c r="D2" s="29"/>
    </row>
    <row r="3" spans="1:5" ht="15.75" x14ac:dyDescent="0.25">
      <c r="A3" s="77" t="s">
        <v>74</v>
      </c>
      <c r="B3" s="77"/>
      <c r="C3" s="77"/>
      <c r="D3" s="29"/>
    </row>
    <row r="4" spans="1:5" ht="15.75" x14ac:dyDescent="0.25">
      <c r="A4" s="76" t="s">
        <v>88</v>
      </c>
      <c r="B4" s="76"/>
      <c r="C4" s="76"/>
      <c r="D4" s="39"/>
    </row>
    <row r="5" spans="1:5" ht="15.75" x14ac:dyDescent="0.25">
      <c r="A5" s="78"/>
      <c r="B5" s="78"/>
      <c r="C5" s="78"/>
      <c r="D5" s="1"/>
    </row>
    <row r="6" spans="1:5" ht="15.75" x14ac:dyDescent="0.25">
      <c r="A6" s="29"/>
      <c r="B6" s="2" t="s">
        <v>59</v>
      </c>
      <c r="C6" s="34">
        <f>'4кв.'!B58</f>
        <v>-35932.69</v>
      </c>
      <c r="D6" s="40"/>
    </row>
    <row r="7" spans="1:5" ht="15.75" x14ac:dyDescent="0.25">
      <c r="A7" s="41" t="s">
        <v>75</v>
      </c>
      <c r="B7" s="29" t="s">
        <v>60</v>
      </c>
      <c r="C7" s="33">
        <f>'4кв.'!B59</f>
        <v>82234.289999999994</v>
      </c>
      <c r="D7" s="42"/>
    </row>
    <row r="8" spans="1:5" ht="15.75" x14ac:dyDescent="0.25">
      <c r="A8" s="13"/>
      <c r="B8" s="2" t="s">
        <v>61</v>
      </c>
      <c r="C8" s="33">
        <f>'4кв.'!B60</f>
        <v>81645.09</v>
      </c>
      <c r="D8" s="42"/>
    </row>
    <row r="9" spans="1:5" ht="15.75" x14ac:dyDescent="0.25">
      <c r="A9" s="13"/>
      <c r="B9" s="29" t="s">
        <v>76</v>
      </c>
      <c r="C9" s="43">
        <f>SUM(C8:C8)</f>
        <v>81645.09</v>
      </c>
      <c r="D9" s="40"/>
    </row>
    <row r="10" spans="1:5" ht="15.75" x14ac:dyDescent="0.25">
      <c r="A10" s="1"/>
      <c r="B10" s="75"/>
      <c r="C10" s="75"/>
      <c r="D10" s="42"/>
    </row>
    <row r="11" spans="1:5" ht="15.75" x14ac:dyDescent="0.25">
      <c r="A11" s="44" t="s">
        <v>77</v>
      </c>
      <c r="B11" s="45" t="s">
        <v>47</v>
      </c>
      <c r="C11" s="33">
        <f>'1 кв.'!E37+'2 кв.'!E37+'3 кв.'!E37+'4кв.'!E37</f>
        <v>129.58000000000001</v>
      </c>
      <c r="D11" s="42"/>
    </row>
    <row r="12" spans="1:5" ht="15.75" x14ac:dyDescent="0.25">
      <c r="A12" s="1"/>
      <c r="B12" s="45" t="s">
        <v>78</v>
      </c>
      <c r="C12" s="33">
        <f>C30*126.7</f>
        <v>653.77200000000005</v>
      </c>
      <c r="D12" s="42"/>
      <c r="E12" s="46"/>
    </row>
    <row r="13" spans="1:5" ht="15.75" x14ac:dyDescent="0.25">
      <c r="B13" s="47" t="s">
        <v>4</v>
      </c>
      <c r="C13" s="33">
        <f>'1 кв.'!E28+'2 кв.'!E28+'3 кв.'!E28+'4кв.'!E28</f>
        <v>5695.6289999999999</v>
      </c>
      <c r="D13" s="42"/>
    </row>
    <row r="14" spans="1:5" ht="15.75" x14ac:dyDescent="0.25">
      <c r="A14" s="44"/>
      <c r="B14" s="47" t="s">
        <v>24</v>
      </c>
      <c r="C14" s="33">
        <f>'1 кв.'!E29+'2 кв.'!E29+'3 кв.'!E29+'4кв.'!E29</f>
        <v>10605.654</v>
      </c>
      <c r="D14" s="42"/>
    </row>
    <row r="15" spans="1:5" ht="15.75" x14ac:dyDescent="0.25">
      <c r="A15" s="44"/>
      <c r="B15" s="47" t="s">
        <v>36</v>
      </c>
      <c r="C15" s="33">
        <f>'1 кв.'!E30+'2 кв.'!E30+'3 кв.'!E30+'4кв.'!E30</f>
        <v>9427.2479999999996</v>
      </c>
      <c r="D15" s="42"/>
    </row>
    <row r="16" spans="1:5" ht="15.75" x14ac:dyDescent="0.25">
      <c r="A16" s="44"/>
      <c r="B16" s="47" t="s">
        <v>37</v>
      </c>
      <c r="C16" s="33">
        <f>'1 кв.'!E31+'2 кв.'!E31+'3 кв.'!E31+'4кв.'!E31</f>
        <v>7105.0950000000012</v>
      </c>
      <c r="D16" s="42"/>
    </row>
    <row r="17" spans="1:5" ht="15.75" x14ac:dyDescent="0.25">
      <c r="A17" s="44"/>
      <c r="B17" s="47" t="s">
        <v>79</v>
      </c>
      <c r="C17" s="33">
        <f>'1 кв.'!E32+'2 кв.'!E32+'3 кв.'!E32+'4кв.'!E32</f>
        <v>1501.89</v>
      </c>
      <c r="D17" s="42"/>
    </row>
    <row r="18" spans="1:5" ht="15.75" x14ac:dyDescent="0.25">
      <c r="A18" s="44"/>
      <c r="B18" s="47" t="s">
        <v>26</v>
      </c>
      <c r="C18" s="33">
        <f>'1 кв.'!E33+'2 кв.'!E33+'3 кв.'!E33+'4кв.'!E33</f>
        <v>1756.0560000000003</v>
      </c>
      <c r="D18" s="42"/>
    </row>
    <row r="19" spans="1:5" ht="15.75" x14ac:dyDescent="0.25">
      <c r="A19" s="44"/>
      <c r="B19" s="47" t="s">
        <v>80</v>
      </c>
      <c r="C19" s="33">
        <f>'1 кв.'!E34+'2 кв.'!E34+'3 кв.'!E34+'4кв.'!E34</f>
        <v>1200</v>
      </c>
      <c r="D19" s="42"/>
    </row>
    <row r="20" spans="1:5" ht="15.75" x14ac:dyDescent="0.25">
      <c r="A20" s="44"/>
      <c r="B20" s="47" t="s">
        <v>28</v>
      </c>
      <c r="C20" s="33">
        <f>'1 кв.'!E35+'2 кв.'!E35+'3 кв.'!E35+'4кв.'!E35</f>
        <v>10986.902999999998</v>
      </c>
      <c r="D20" s="42"/>
    </row>
    <row r="21" spans="1:5" ht="15.75" x14ac:dyDescent="0.25">
      <c r="A21" s="44"/>
      <c r="B21" s="47" t="s">
        <v>81</v>
      </c>
      <c r="C21" s="33">
        <f>'1 кв.'!E36+'2 кв.'!E36+'3 кв.'!E36+'4кв.'!E36</f>
        <v>12477.240000000002</v>
      </c>
      <c r="D21" s="42"/>
    </row>
    <row r="22" spans="1:5" ht="15.75" x14ac:dyDescent="0.25">
      <c r="A22" s="1"/>
      <c r="B22" s="41" t="s">
        <v>82</v>
      </c>
      <c r="C22" s="34">
        <f>SUM(C11:C21)</f>
        <v>61539.066999999995</v>
      </c>
      <c r="D22" s="42"/>
      <c r="E22" s="46"/>
    </row>
    <row r="23" spans="1:5" ht="15.75" x14ac:dyDescent="0.25">
      <c r="A23" s="1"/>
      <c r="B23" s="48" t="s">
        <v>83</v>
      </c>
      <c r="C23" s="34">
        <f>C6+C9-C22</f>
        <v>-15826.667000000001</v>
      </c>
      <c r="D23" s="42"/>
    </row>
    <row r="24" spans="1:5" s="51" customFormat="1" ht="30" x14ac:dyDescent="0.25">
      <c r="A24" s="12"/>
      <c r="B24" s="49" t="s">
        <v>84</v>
      </c>
      <c r="C24" s="3" t="s">
        <v>85</v>
      </c>
      <c r="D24" s="50"/>
    </row>
    <row r="25" spans="1:5" ht="15.75" x14ac:dyDescent="0.25">
      <c r="A25" s="57" t="s">
        <v>96</v>
      </c>
      <c r="B25" s="27" t="s">
        <v>94</v>
      </c>
      <c r="C25" s="58">
        <v>3</v>
      </c>
      <c r="D25" s="42"/>
    </row>
    <row r="26" spans="1:5" ht="15.75" x14ac:dyDescent="0.25">
      <c r="A26" s="57" t="s">
        <v>67</v>
      </c>
      <c r="B26" s="57" t="s">
        <v>95</v>
      </c>
      <c r="C26" s="57">
        <v>0.66</v>
      </c>
      <c r="D26" s="42"/>
    </row>
    <row r="27" spans="1:5" ht="15.75" x14ac:dyDescent="0.25">
      <c r="A27" s="57" t="s">
        <v>93</v>
      </c>
      <c r="B27" s="57" t="s">
        <v>91</v>
      </c>
      <c r="C27" s="59">
        <v>1</v>
      </c>
      <c r="D27" s="42"/>
    </row>
    <row r="28" spans="1:5" ht="15.75" x14ac:dyDescent="0.25">
      <c r="A28" s="3"/>
      <c r="B28" s="57" t="s">
        <v>92</v>
      </c>
      <c r="C28" s="58">
        <v>0.5</v>
      </c>
      <c r="D28" s="42"/>
    </row>
    <row r="29" spans="1:5" ht="15.75" x14ac:dyDescent="0.25">
      <c r="A29" s="3"/>
      <c r="B29" s="57"/>
      <c r="C29" s="59"/>
      <c r="D29" s="42"/>
    </row>
    <row r="30" spans="1:5" s="56" customFormat="1" ht="15.75" x14ac:dyDescent="0.25">
      <c r="A30" s="52"/>
      <c r="B30" s="53" t="s">
        <v>86</v>
      </c>
      <c r="C30" s="54">
        <f>SUM(C25:C29)</f>
        <v>5.16</v>
      </c>
      <c r="D30" s="55"/>
    </row>
    <row r="31" spans="1:5" ht="15.75" x14ac:dyDescent="0.25">
      <c r="A31" s="1"/>
      <c r="B31" s="41"/>
      <c r="C31" s="41"/>
      <c r="D31" s="42"/>
    </row>
    <row r="32" spans="1:5" ht="15.75" x14ac:dyDescent="0.25">
      <c r="A32" s="41" t="s">
        <v>87</v>
      </c>
      <c r="C32" s="41"/>
      <c r="D32" s="42"/>
    </row>
    <row r="33" spans="1:4" ht="15.75" x14ac:dyDescent="0.25">
      <c r="A33" s="1"/>
      <c r="B33" s="41"/>
      <c r="C33" s="41"/>
      <c r="D33" s="42"/>
    </row>
    <row r="34" spans="1:4" ht="15.75" x14ac:dyDescent="0.25">
      <c r="A34" s="1"/>
      <c r="B34" s="41"/>
      <c r="C34" s="41"/>
      <c r="D34" s="42"/>
    </row>
    <row r="35" spans="1:4" ht="15.75" x14ac:dyDescent="0.25">
      <c r="A35" s="1"/>
      <c r="B35" s="41"/>
      <c r="C35" s="41"/>
      <c r="D35" s="42"/>
    </row>
    <row r="36" spans="1:4" ht="15.75" x14ac:dyDescent="0.25">
      <c r="A36" s="1"/>
      <c r="B36" s="41"/>
      <c r="C36" s="41"/>
      <c r="D36" s="42"/>
    </row>
    <row r="37" spans="1:4" ht="15.75" x14ac:dyDescent="0.25">
      <c r="A37" s="1"/>
      <c r="B37" s="41"/>
      <c r="C37" s="41"/>
      <c r="D37" s="42"/>
    </row>
    <row r="38" spans="1:4" ht="15.75" x14ac:dyDescent="0.25">
      <c r="A38" s="1"/>
      <c r="B38" s="41"/>
      <c r="C38" s="41"/>
      <c r="D38" s="42"/>
    </row>
    <row r="39" spans="1:4" ht="15.75" x14ac:dyDescent="0.25">
      <c r="A39" s="1"/>
      <c r="B39" s="41"/>
      <c r="C39" s="41"/>
      <c r="D39" s="42"/>
    </row>
    <row r="40" spans="1:4" ht="15.75" x14ac:dyDescent="0.25">
      <c r="A40" s="1"/>
      <c r="B40" s="41"/>
      <c r="C40" s="41"/>
      <c r="D40" s="42"/>
    </row>
    <row r="41" spans="1:4" ht="15.75" x14ac:dyDescent="0.25">
      <c r="A41" s="1"/>
      <c r="B41" s="41"/>
      <c r="C41" s="41"/>
      <c r="D41" s="42"/>
    </row>
    <row r="42" spans="1:4" ht="15.75" x14ac:dyDescent="0.25">
      <c r="A42" s="1"/>
      <c r="B42" s="41"/>
      <c r="C42" s="41"/>
      <c r="D42" s="42"/>
    </row>
    <row r="43" spans="1:4" ht="15.75" x14ac:dyDescent="0.25">
      <c r="A43" s="1"/>
      <c r="B43" s="41"/>
      <c r="C43" s="41"/>
      <c r="D43" s="42"/>
    </row>
    <row r="44" spans="1:4" ht="15.75" x14ac:dyDescent="0.25">
      <c r="A44" s="1"/>
      <c r="B44" s="41"/>
      <c r="C44" s="41"/>
      <c r="D44" s="42"/>
    </row>
  </sheetData>
  <mergeCells count="6">
    <mergeCell ref="B10:C10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1 кв.</vt:lpstr>
      <vt:lpstr>2 кв.</vt:lpstr>
      <vt:lpstr>3 кв.</vt:lpstr>
      <vt:lpstr>4кв.</vt:lpstr>
      <vt:lpstr>годовой отчет</vt:lpstr>
      <vt:lpstr>'2 кв.'!_edn1</vt:lpstr>
      <vt:lpstr>'2 кв.'!_edn2</vt:lpstr>
      <vt:lpstr>'2 кв.'!_edn3</vt:lpstr>
      <vt:lpstr>'2 кв.'!_edn4</vt:lpstr>
      <vt:lpstr>'2 кв.'!_ednref2</vt:lpstr>
      <vt:lpstr>'2 кв.'!_ednref3</vt:lpstr>
      <vt:lpstr>'2 кв.'!_ednref4</vt:lpstr>
      <vt:lpstr>'1 кв.'!Область_печати</vt:lpstr>
      <vt:lpstr>'2 кв.'!Область_печати</vt:lpstr>
      <vt:lpstr>'3 кв.'!Область_печати</vt:lpstr>
      <vt:lpstr>'4кв.'!Область_печати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2017-02-02T13:17:50Z</dcterms:modified>
</cp:coreProperties>
</file>