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3"/>
  </bookViews>
  <sheets>
    <sheet name="1 кв." sheetId="1" r:id="rId1"/>
    <sheet name="2 кв." sheetId="2" r:id="rId2"/>
    <sheet name="3 кв." sheetId="3" r:id="rId3"/>
    <sheet name="4 кв." sheetId="4" r:id="rId4"/>
    <sheet name="отчет" sheetId="5" r:id="rId5"/>
  </sheets>
  <definedNames>
    <definedName name="_edn1" localSheetId="0">'1 кв.'!$A$80</definedName>
    <definedName name="_edn2" localSheetId="0">'1 кв.'!$A$82</definedName>
    <definedName name="_edn3" localSheetId="0">'1 кв.'!$A$83</definedName>
    <definedName name="_edn4" localSheetId="0">'1 кв.'!$A$84</definedName>
    <definedName name="_ednref1" localSheetId="0">'1 кв.'!#REF!</definedName>
    <definedName name="_ednref2" localSheetId="0">'1 кв.'!$A$53</definedName>
    <definedName name="_ednref3" localSheetId="0">'1 кв.'!$D$52</definedName>
    <definedName name="_ednref4" localSheetId="0">'1 кв.'!$D$53</definedName>
    <definedName name="_xlnm.Print_Area" localSheetId="0">'1 кв.'!$A$1:$E$52</definedName>
    <definedName name="_xlnm.Print_Area" localSheetId="1">'2 кв.'!$A$1:$E$60</definedName>
    <definedName name="_xlnm.Print_Area" localSheetId="2">'3 кв.'!$A$1:$E$58</definedName>
    <definedName name="_xlnm.Print_Area" localSheetId="3">'4 кв.'!$A$1:$E$57</definedName>
    <definedName name="_xlnm.Print_Area" localSheetId="4">отчет!$A$1:$C$28</definedName>
  </definedNames>
  <calcPr calcId="145621"/>
</workbook>
</file>

<file path=xl/calcChain.xml><?xml version="1.0" encoding="utf-8"?>
<calcChain xmlns="http://schemas.openxmlformats.org/spreadsheetml/2006/main">
  <c r="E37" i="4" l="1"/>
  <c r="C14" i="5" l="1"/>
  <c r="C15" i="5"/>
  <c r="C16" i="5"/>
  <c r="C17" i="5"/>
  <c r="C18" i="5"/>
  <c r="C19" i="5"/>
  <c r="C13" i="5"/>
  <c r="D24" i="5"/>
  <c r="D23" i="5"/>
  <c r="C12" i="5" s="1"/>
  <c r="C26" i="5"/>
  <c r="C11" i="5"/>
  <c r="C8" i="5"/>
  <c r="C9" i="5" s="1"/>
  <c r="C7" i="5"/>
  <c r="C6" i="5"/>
  <c r="B58" i="3"/>
  <c r="E34" i="4"/>
  <c r="E33" i="4"/>
  <c r="E31" i="4"/>
  <c r="E30" i="4"/>
  <c r="E29" i="4"/>
  <c r="E28" i="4"/>
  <c r="C20" i="5" l="1"/>
  <c r="B57" i="4"/>
  <c r="C21" i="5"/>
  <c r="E38" i="3"/>
  <c r="E34" i="3" l="1"/>
  <c r="E33" i="3"/>
  <c r="E31" i="3"/>
  <c r="E30" i="3"/>
  <c r="E29" i="3"/>
  <c r="E28" i="3"/>
  <c r="E36" i="2" l="1"/>
  <c r="E34" i="2"/>
  <c r="E33" i="2"/>
  <c r="E31" i="2"/>
  <c r="E30" i="2"/>
  <c r="E29" i="2"/>
  <c r="E28" i="2"/>
  <c r="E38" i="2" l="1"/>
  <c r="B58" i="2" s="1"/>
  <c r="E38" i="1"/>
  <c r="E36" i="1"/>
  <c r="E34" i="1" l="1"/>
  <c r="E33" i="1"/>
  <c r="E30" i="1"/>
  <c r="E29" i="1" l="1"/>
  <c r="E31" i="1" l="1"/>
  <c r="E28" i="1"/>
</calcChain>
</file>

<file path=xl/sharedStrings.xml><?xml version="1.0" encoding="utf-8"?>
<sst xmlns="http://schemas.openxmlformats.org/spreadsheetml/2006/main" count="296" uniqueCount="88">
  <si>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</si>
  <si>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</si>
  <si>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</si>
  <si>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</si>
  <si>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</si>
  <si>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</si>
  <si>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</si>
  <si>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</si>
  <si>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</si>
  <si>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</si>
  <si>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</si>
  <si>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</si>
  <si>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</si>
  <si>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</si>
  <si>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</si>
  <si>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</si>
  <si>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</si>
  <si>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</si>
  <si>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</si>
  <si>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</si>
  <si>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</si>
  <si>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</si>
  <si>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</si>
  <si>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</si>
  <si>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</si>
  <si>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</si>
  <si>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</si>
  <si>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</si>
  <si>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</si>
  <si>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</si>
  <si>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</si>
  <si>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ежеквартально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</si>
  <si>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</si>
  <si>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</si>
  <si>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</si>
  <si>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</si>
  <si>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Итого:</t>
  </si>
  <si>
    <t>г. Россошь, ул. Лесная, д. 14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</si>
  <si>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Ступак Романа Николаевича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</si>
  <si>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№7,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№32 от 24.04.2015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</si>
  <si>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№36 от   01.05.2015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</si>
  <si>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№14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Лесная</t>
    </r>
  </si>
  <si>
    <t>Стоимость материалов</t>
  </si>
  <si>
    <t>1 квартал</t>
  </si>
  <si>
    <t>руб.</t>
  </si>
  <si>
    <t>Ремонт козырька (кв.4)</t>
  </si>
  <si>
    <t>март</t>
  </si>
  <si>
    <t>ч/час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</si>
  <si>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</si>
  <si>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1"/>
        <color theme="1"/>
        <rFont val="Times New Roman"/>
        <family val="1"/>
        <charset val="204"/>
      </rPr>
      <t>Собственники МКД,  в лице председателя советадома Ступак Р.Н.</t>
    </r>
  </si>
  <si>
    <t>Настоящий Акт составлен в 2-х экземплярах, имеющий одинаковую юридическую силу, по одному для каждой Стороны.</t>
  </si>
  <si>
    <t xml:space="preserve">           2. Всего за период с "01" 01 2016 г. по "31" 03 2016 г. выполнено работ (оказано услуг) на общую сумму одиннадцать тысяч пятьдесят пять (прописью) рублей 60 копеек.</t>
  </si>
  <si>
    <t>Общехозяйственные расходы</t>
  </si>
  <si>
    <t>"30" 06  2016 г.</t>
  </si>
  <si>
    <t>Крепление козырьков над вент каналами (кв.8)</t>
  </si>
  <si>
    <t>май</t>
  </si>
  <si>
    <t>определена приложением № 4  к договору</t>
  </si>
  <si>
    <t>на начало года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</si>
  <si>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</si>
  <si>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</si>
  <si>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</si>
  <si>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</si>
  <si>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</si>
  <si>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t>2 квартал</t>
  </si>
  <si>
    <t xml:space="preserve">           2. Всего за период с "01" 04 2016 г. по "30" 06 2016 г. выполнено работ (оказано услуг) на общую сумму двенадцать тысяч четыреста пятьдесят девять (прописью) рублей 84 копеек.</t>
  </si>
  <si>
    <t>"30" 09  2016 г.</t>
  </si>
  <si>
    <t>3 квартал</t>
  </si>
  <si>
    <t xml:space="preserve">           2. Всего за период с "01" 07 2016 г. по "30" 09 2016 г. выполнено работ (оказано услуг) на общую сумму одиннадцать тысяч триста девяносто восемь (прописью) рублей 01 копейка.</t>
  </si>
  <si>
    <t>ОТЧЕТ</t>
  </si>
  <si>
    <t>О ВЫПОЛНЕННЫХ РАБОТАХ И ДВИЖЕНИИ  СРЕДСТВ</t>
  </si>
  <si>
    <t xml:space="preserve">НА ЛИЦЕВОМ СЧЕТЕ  ЗА 2016 год </t>
  </si>
  <si>
    <t xml:space="preserve">Доход: </t>
  </si>
  <si>
    <t>Итого доходов:</t>
  </si>
  <si>
    <t>Расходы:</t>
  </si>
  <si>
    <t>Затраты по выполненным работам</t>
  </si>
  <si>
    <t>Осмотр</t>
  </si>
  <si>
    <t>Обслуживание ВДГО</t>
  </si>
  <si>
    <t>Проверка ВДПО</t>
  </si>
  <si>
    <t>Итого расходов</t>
  </si>
  <si>
    <t>Остаток средств на 31.12.2016</t>
  </si>
  <si>
    <t>Наименование работ</t>
  </si>
  <si>
    <t>трудозатр ч-час</t>
  </si>
  <si>
    <t>ИТОГО</t>
  </si>
  <si>
    <t>Составил: инженер ПТО ____________________ Филиппенко Ю.А.</t>
  </si>
  <si>
    <t>по ж.д. ул. Лесная, 14</t>
  </si>
  <si>
    <t>"31" 12  2016 г.</t>
  </si>
  <si>
    <t>4 квартал</t>
  </si>
  <si>
    <t xml:space="preserve">           2. Всего за период с "01" 10 2016 г. по "31" 12 2016 г. выполнено работ (оказано услуг) на общую сумму двенадцать тысяч триста семьдесят рублей 20 копеек.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</si>
</sst>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3" fontId="4" fillId="0" borderId="6" xfId="1" applyFont="1" applyBorder="1" applyAlignment="1">
      <alignment horizontal="center" vertical="center" wrapText="1"/>
    </xf>
    <xf numFmtId="0" fontId="12" fillId="0" borderId="7" xfId="0" applyFont="1" applyBorder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8" xfId="0" applyFont="1" applyBorder="1" applyAlignment="1">
      <alignment vertical="center" wrapText="1"/>
    </xf>
    <xf numFmtId="0" fontId="12" fillId="0" borderId="7" xfId="0" applyFont="1" applyBorder="1" applyAlignment="1">
      <alignment wrapText="1"/>
    </xf>
    <xf numFmtId="164" fontId="8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3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4" fillId="0" borderId="0" xfId="0" applyFont="1" applyAlignment="1"/>
    <xf numFmtId="4" fontId="14" fillId="0" borderId="0" xfId="0" applyNumberFormat="1" applyFont="1"/>
    <xf numFmtId="0" fontId="3" fillId="0" borderId="0" xfId="0" applyFont="1" applyAlignment="1">
      <alignment horizontal="left"/>
    </xf>
    <xf numFmtId="4" fontId="3" fillId="0" borderId="0" xfId="0" applyNumberFormat="1" applyFont="1"/>
    <xf numFmtId="164" fontId="8" fillId="0" borderId="0" xfId="0" applyNumberFormat="1" applyFont="1" applyAlignment="1">
      <alignment horizontal="right"/>
    </xf>
    <xf numFmtId="0" fontId="3" fillId="0" borderId="0" xfId="0" applyFont="1" applyBorder="1"/>
    <xf numFmtId="49" fontId="12" fillId="0" borderId="0" xfId="0" applyNumberFormat="1" applyFont="1" applyBorder="1" applyAlignment="1">
      <alignment wrapText="1"/>
    </xf>
    <xf numFmtId="43" fontId="0" fillId="0" borderId="0" xfId="0" applyNumberFormat="1"/>
    <xf numFmtId="49" fontId="4" fillId="0" borderId="0" xfId="0" applyNumberFormat="1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12" fillId="0" borderId="9" xfId="0" applyFont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4" fontId="9" fillId="0" borderId="0" xfId="0" applyNumberFormat="1" applyFont="1"/>
    <xf numFmtId="0" fontId="16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view="pageBreakPreview" topLeftCell="A25" zoomScaleNormal="100" zoomScaleSheetLayoutView="100" workbookViewId="0">
      <selection activeCell="A31" sqref="A1:XFD104857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64" t="s">
        <v>12</v>
      </c>
      <c r="B1" s="64"/>
      <c r="C1" s="64"/>
      <c r="D1" s="64"/>
      <c r="E1" s="64"/>
    </row>
    <row r="2" spans="1:5" ht="32.25" customHeight="1" x14ac:dyDescent="0.25">
      <c r="A2" s="62" t="s">
        <v>13</v>
      </c>
      <c r="B2" s="63"/>
      <c r="C2" s="63"/>
      <c r="D2" s="63"/>
      <c r="E2" s="63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3"/>
      <c r="C4" s="13"/>
      <c r="D4" s="67" t="s">
        <v>15</v>
      </c>
      <c r="E4" s="67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61" t="s">
        <v>0</v>
      </c>
      <c r="B6" s="61"/>
      <c r="C6" s="61"/>
      <c r="D6" s="61"/>
      <c r="E6" s="61"/>
    </row>
    <row r="7" spans="1:5" x14ac:dyDescent="0.25">
      <c r="A7" s="65" t="s">
        <v>37</v>
      </c>
      <c r="B7" s="65"/>
      <c r="C7" s="65"/>
      <c r="D7" s="65"/>
      <c r="E7" s="65"/>
    </row>
    <row r="8" spans="1:5" x14ac:dyDescent="0.25">
      <c r="A8" s="66" t="s">
        <v>1</v>
      </c>
      <c r="B8" s="66"/>
      <c r="C8" s="66"/>
      <c r="D8" s="66"/>
      <c r="E8" s="66"/>
    </row>
    <row r="9" spans="1:5" ht="7.5" customHeight="1" x14ac:dyDescent="0.25">
      <c r="A9" s="60"/>
      <c r="B9" s="60"/>
      <c r="C9" s="60"/>
      <c r="D9" s="60"/>
      <c r="E9" s="60"/>
    </row>
    <row r="10" spans="1:5" x14ac:dyDescent="0.25">
      <c r="A10" s="61" t="s">
        <v>38</v>
      </c>
      <c r="B10" s="61"/>
      <c r="C10" s="61"/>
      <c r="D10" s="61"/>
      <c r="E10" s="61"/>
    </row>
    <row r="11" spans="1:5" ht="22.5" customHeight="1" x14ac:dyDescent="0.25">
      <c r="A11" s="68" t="s">
        <v>16</v>
      </c>
      <c r="B11" s="69"/>
      <c r="C11" s="69"/>
      <c r="D11" s="69"/>
      <c r="E11" s="69"/>
    </row>
    <row r="12" spans="1:5" ht="9" customHeight="1" x14ac:dyDescent="0.25">
      <c r="A12" s="60"/>
      <c r="B12" s="60"/>
      <c r="C12" s="60"/>
      <c r="D12" s="60"/>
      <c r="E12" s="60"/>
    </row>
    <row r="13" spans="1:5" ht="30.75" customHeight="1" x14ac:dyDescent="0.25">
      <c r="A13" s="61" t="s">
        <v>39</v>
      </c>
      <c r="B13" s="61"/>
      <c r="C13" s="61"/>
      <c r="D13" s="61"/>
      <c r="E13" s="61"/>
    </row>
    <row r="14" spans="1:5" x14ac:dyDescent="0.25">
      <c r="A14" s="66" t="s">
        <v>17</v>
      </c>
      <c r="B14" s="60"/>
      <c r="C14" s="60"/>
      <c r="D14" s="60"/>
      <c r="E14" s="60"/>
    </row>
    <row r="15" spans="1:5" x14ac:dyDescent="0.25">
      <c r="A15" s="60"/>
      <c r="B15" s="60"/>
      <c r="C15" s="60"/>
      <c r="D15" s="60"/>
      <c r="E15" s="60"/>
    </row>
    <row r="16" spans="1:5" x14ac:dyDescent="0.25">
      <c r="A16" s="61" t="s">
        <v>32</v>
      </c>
      <c r="B16" s="61"/>
      <c r="C16" s="61"/>
      <c r="D16" s="61"/>
      <c r="E16" s="61"/>
    </row>
    <row r="17" spans="1:7" ht="11.25" customHeight="1" x14ac:dyDescent="0.25">
      <c r="A17" s="66" t="s">
        <v>2</v>
      </c>
      <c r="B17" s="60"/>
      <c r="C17" s="60"/>
      <c r="D17" s="60"/>
      <c r="E17" s="60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61" t="s">
        <v>33</v>
      </c>
      <c r="B19" s="61"/>
      <c r="C19" s="61"/>
      <c r="D19" s="61"/>
      <c r="E19" s="61"/>
    </row>
    <row r="20" spans="1:7" ht="10.5" customHeight="1" x14ac:dyDescent="0.25">
      <c r="A20" s="66" t="s">
        <v>18</v>
      </c>
      <c r="B20" s="60"/>
      <c r="C20" s="60"/>
      <c r="D20" s="60"/>
      <c r="E20" s="60"/>
    </row>
    <row r="21" spans="1:7" x14ac:dyDescent="0.25">
      <c r="A21" s="60"/>
      <c r="B21" s="60"/>
      <c r="C21" s="60"/>
      <c r="D21" s="60"/>
      <c r="E21" s="60"/>
    </row>
    <row r="22" spans="1:7" ht="30.75" customHeight="1" x14ac:dyDescent="0.25">
      <c r="A22" s="61" t="s">
        <v>19</v>
      </c>
      <c r="B22" s="61"/>
      <c r="C22" s="61"/>
      <c r="D22" s="61"/>
      <c r="E22" s="61"/>
    </row>
    <row r="23" spans="1:7" x14ac:dyDescent="0.25">
      <c r="A23" s="60"/>
      <c r="B23" s="60"/>
      <c r="C23" s="60"/>
      <c r="D23" s="60"/>
      <c r="E23" s="60"/>
    </row>
    <row r="24" spans="1:7" ht="63.75" customHeight="1" x14ac:dyDescent="0.25">
      <c r="A24" s="61" t="s">
        <v>40</v>
      </c>
      <c r="B24" s="61"/>
      <c r="C24" s="61"/>
      <c r="D24" s="61"/>
      <c r="E24" s="61"/>
    </row>
    <row r="25" spans="1:7" ht="33.75" customHeight="1" x14ac:dyDescent="0.25">
      <c r="A25" s="70" t="s">
        <v>41</v>
      </c>
      <c r="B25" s="70"/>
      <c r="C25" s="70"/>
      <c r="D25" s="70"/>
      <c r="E25" s="70"/>
    </row>
    <row r="26" spans="1:7" x14ac:dyDescent="0.25">
      <c r="A26" s="70"/>
      <c r="B26" s="70"/>
      <c r="C26" s="70"/>
      <c r="D26" s="70"/>
      <c r="E26" s="70"/>
      <c r="F26" s="2">
        <v>380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1.94</v>
      </c>
      <c r="E28" s="11">
        <f>D28*F26*G26</f>
        <v>2211.6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2565</v>
      </c>
    </row>
    <row r="30" spans="1:7" ht="60" x14ac:dyDescent="0.25">
      <c r="A30" s="10" t="s">
        <v>28</v>
      </c>
      <c r="B30" s="12" t="s">
        <v>30</v>
      </c>
      <c r="C30" s="3" t="s">
        <v>5</v>
      </c>
      <c r="D30" s="3">
        <v>0.51</v>
      </c>
      <c r="E30" s="11">
        <f>D30*F26*G26</f>
        <v>581.40000000000009</v>
      </c>
    </row>
    <row r="31" spans="1:7" ht="51" x14ac:dyDescent="0.25">
      <c r="A31" s="10" t="s">
        <v>27</v>
      </c>
      <c r="B31" s="12" t="s">
        <v>30</v>
      </c>
      <c r="C31" s="3" t="s">
        <v>5</v>
      </c>
      <c r="D31" s="3">
        <v>0.04</v>
      </c>
      <c r="E31" s="11">
        <f>D31*F26*G26</f>
        <v>45.6</v>
      </c>
    </row>
    <row r="32" spans="1:7" ht="60" x14ac:dyDescent="0.25">
      <c r="A32" s="10" t="s">
        <v>35</v>
      </c>
      <c r="B32" s="12" t="s">
        <v>31</v>
      </c>
      <c r="C32" s="3" t="s">
        <v>5</v>
      </c>
      <c r="D32" s="3">
        <v>0.5</v>
      </c>
      <c r="E32" s="11">
        <v>0</v>
      </c>
    </row>
    <row r="33" spans="1:5" x14ac:dyDescent="0.25">
      <c r="A33" s="10" t="s">
        <v>29</v>
      </c>
      <c r="B33" s="12" t="s">
        <v>34</v>
      </c>
      <c r="C33" s="3" t="s">
        <v>5</v>
      </c>
      <c r="D33" s="3">
        <v>1.23</v>
      </c>
      <c r="E33" s="11">
        <f>D33*F26*G26</f>
        <v>1402.1999999999998</v>
      </c>
    </row>
    <row r="34" spans="1:5" ht="15.75" thickBot="1" x14ac:dyDescent="0.3">
      <c r="A34" s="32" t="s">
        <v>52</v>
      </c>
      <c r="B34" s="22" t="s">
        <v>34</v>
      </c>
      <c r="C34" s="23" t="s">
        <v>5</v>
      </c>
      <c r="D34" s="23">
        <v>2.7</v>
      </c>
      <c r="E34" s="24">
        <f>D34*F26*G26</f>
        <v>3078</v>
      </c>
    </row>
    <row r="35" spans="1:5" ht="15.75" thickBot="1" x14ac:dyDescent="0.3">
      <c r="A35" s="25" t="s">
        <v>42</v>
      </c>
      <c r="B35" s="26" t="s">
        <v>43</v>
      </c>
      <c r="C35" s="27" t="s">
        <v>44</v>
      </c>
      <c r="D35" s="27"/>
      <c r="E35" s="28">
        <v>224.44</v>
      </c>
    </row>
    <row r="36" spans="1:5" x14ac:dyDescent="0.25">
      <c r="A36" s="29" t="s">
        <v>45</v>
      </c>
      <c r="B36" s="19" t="s">
        <v>46</v>
      </c>
      <c r="C36" s="20" t="s">
        <v>47</v>
      </c>
      <c r="D36" s="20">
        <v>8</v>
      </c>
      <c r="E36" s="21">
        <f>D36*118.42</f>
        <v>947.36</v>
      </c>
    </row>
    <row r="37" spans="1:5" x14ac:dyDescent="0.25">
      <c r="A37" s="10"/>
      <c r="B37" s="12"/>
      <c r="C37" s="3"/>
      <c r="D37" s="3"/>
      <c r="E37" s="11"/>
    </row>
    <row r="38" spans="1:5" s="18" customFormat="1" ht="14.25" x14ac:dyDescent="0.2">
      <c r="A38" s="14" t="s">
        <v>36</v>
      </c>
      <c r="B38" s="15"/>
      <c r="C38" s="16"/>
      <c r="D38" s="16"/>
      <c r="E38" s="17">
        <f>SUM(E28:E37)</f>
        <v>11055.6</v>
      </c>
    </row>
    <row r="40" spans="1:5" ht="42.75" customHeight="1" x14ac:dyDescent="0.25">
      <c r="A40" s="61" t="s">
        <v>51</v>
      </c>
      <c r="B40" s="61"/>
      <c r="C40" s="61"/>
      <c r="D40" s="61"/>
      <c r="E40" s="61"/>
    </row>
    <row r="41" spans="1:5" ht="30" customHeight="1" x14ac:dyDescent="0.25">
      <c r="A41" s="61" t="s">
        <v>23</v>
      </c>
      <c r="B41" s="61"/>
      <c r="C41" s="61"/>
      <c r="D41" s="61"/>
      <c r="E41" s="61"/>
    </row>
    <row r="42" spans="1:5" x14ac:dyDescent="0.25">
      <c r="A42" s="61" t="s">
        <v>22</v>
      </c>
      <c r="B42" s="61"/>
      <c r="C42" s="61"/>
      <c r="D42" s="61"/>
      <c r="E42" s="61"/>
    </row>
    <row r="43" spans="1:5" ht="31.5" customHeight="1" x14ac:dyDescent="0.25">
      <c r="A43" s="61" t="s">
        <v>50</v>
      </c>
      <c r="B43" s="61"/>
      <c r="C43" s="61"/>
      <c r="D43" s="61"/>
      <c r="E43" s="61"/>
    </row>
    <row r="44" spans="1:5" x14ac:dyDescent="0.25">
      <c r="A44" s="61" t="s">
        <v>20</v>
      </c>
      <c r="B44" s="61"/>
      <c r="C44" s="61"/>
      <c r="D44" s="61"/>
      <c r="E44" s="61"/>
    </row>
    <row r="45" spans="1:5" x14ac:dyDescent="0.25">
      <c r="A45" s="72" t="s">
        <v>6</v>
      </c>
      <c r="B45" s="72"/>
      <c r="C45" s="72"/>
      <c r="D45" s="72"/>
      <c r="E45" s="72"/>
    </row>
    <row r="46" spans="1:5" x14ac:dyDescent="0.25">
      <c r="A46" s="61" t="s">
        <v>20</v>
      </c>
      <c r="B46" s="61"/>
      <c r="C46" s="61"/>
      <c r="D46" s="61"/>
      <c r="E46" s="61"/>
    </row>
    <row r="47" spans="1:5" ht="15" customHeight="1" x14ac:dyDescent="0.25">
      <c r="A47" s="73" t="s">
        <v>48</v>
      </c>
      <c r="B47" s="73"/>
      <c r="C47" s="73"/>
      <c r="D47" s="73"/>
      <c r="E47" s="8"/>
    </row>
    <row r="48" spans="1:5" ht="11.25" customHeight="1" x14ac:dyDescent="0.25">
      <c r="B48" s="71" t="s">
        <v>21</v>
      </c>
      <c r="C48" s="71"/>
      <c r="D48" s="71"/>
      <c r="E48" s="9" t="s">
        <v>7</v>
      </c>
    </row>
    <row r="49" spans="1:5" x14ac:dyDescent="0.25">
      <c r="A49" s="6"/>
      <c r="B49" s="6"/>
      <c r="C49" s="6"/>
      <c r="D49" s="6"/>
      <c r="E49" s="6"/>
    </row>
    <row r="50" spans="1:5" ht="15" customHeight="1" x14ac:dyDescent="0.25">
      <c r="A50" s="73" t="s">
        <v>49</v>
      </c>
      <c r="B50" s="73"/>
      <c r="C50" s="73"/>
      <c r="D50" s="73"/>
      <c r="E50" s="8"/>
    </row>
    <row r="51" spans="1:5" ht="11.25" customHeight="1" x14ac:dyDescent="0.25">
      <c r="B51" s="71" t="s">
        <v>21</v>
      </c>
      <c r="C51" s="71"/>
      <c r="D51" s="71"/>
      <c r="E51" s="9" t="s">
        <v>7</v>
      </c>
    </row>
  </sheetData>
  <mergeCells count="34">
    <mergeCell ref="B48:D48"/>
    <mergeCell ref="B51:D51"/>
    <mergeCell ref="A42:E42"/>
    <mergeCell ref="A43:E43"/>
    <mergeCell ref="A44:E44"/>
    <mergeCell ref="A45:E45"/>
    <mergeCell ref="A46:E46"/>
    <mergeCell ref="A47:D47"/>
    <mergeCell ref="A50:D50"/>
    <mergeCell ref="A24:E24"/>
    <mergeCell ref="A25:E25"/>
    <mergeCell ref="A26:E26"/>
    <mergeCell ref="A40:E40"/>
    <mergeCell ref="A41:E41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9:E9"/>
    <mergeCell ref="A10:E10"/>
    <mergeCell ref="A2:E2"/>
    <mergeCell ref="A1:E1"/>
    <mergeCell ref="A6:E6"/>
    <mergeCell ref="A7:E7"/>
    <mergeCell ref="A8:E8"/>
    <mergeCell ref="D4:E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view="pageBreakPreview" topLeftCell="A22" zoomScaleNormal="100" zoomScaleSheetLayoutView="100" workbookViewId="0">
      <selection activeCell="C59" sqref="C59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64" t="s">
        <v>12</v>
      </c>
      <c r="B1" s="64"/>
      <c r="C1" s="64"/>
      <c r="D1" s="64"/>
      <c r="E1" s="64"/>
    </row>
    <row r="2" spans="1:5" ht="31.5" customHeight="1" x14ac:dyDescent="0.25">
      <c r="A2" s="62" t="s">
        <v>13</v>
      </c>
      <c r="B2" s="63"/>
      <c r="C2" s="63"/>
      <c r="D2" s="63"/>
      <c r="E2" s="63"/>
    </row>
    <row r="3" spans="1:5" x14ac:dyDescent="0.25">
      <c r="A3" s="30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67" t="s">
        <v>53</v>
      </c>
      <c r="E4" s="67"/>
    </row>
    <row r="5" spans="1:5" x14ac:dyDescent="0.25">
      <c r="A5" s="30"/>
      <c r="B5" s="4"/>
      <c r="C5" s="4"/>
      <c r="D5" s="4"/>
      <c r="E5" s="4"/>
    </row>
    <row r="6" spans="1:5" x14ac:dyDescent="0.25">
      <c r="A6" s="61" t="s">
        <v>0</v>
      </c>
      <c r="B6" s="61"/>
      <c r="C6" s="61"/>
      <c r="D6" s="61"/>
      <c r="E6" s="61"/>
    </row>
    <row r="7" spans="1:5" x14ac:dyDescent="0.25">
      <c r="A7" s="65" t="s">
        <v>37</v>
      </c>
      <c r="B7" s="65"/>
      <c r="C7" s="65"/>
      <c r="D7" s="65"/>
      <c r="E7" s="65"/>
    </row>
    <row r="8" spans="1:5" x14ac:dyDescent="0.25">
      <c r="A8" s="66" t="s">
        <v>1</v>
      </c>
      <c r="B8" s="66"/>
      <c r="C8" s="66"/>
      <c r="D8" s="66"/>
      <c r="E8" s="66"/>
    </row>
    <row r="9" spans="1:5" x14ac:dyDescent="0.25">
      <c r="A9" s="60"/>
      <c r="B9" s="60"/>
      <c r="C9" s="60"/>
      <c r="D9" s="60"/>
      <c r="E9" s="60"/>
    </row>
    <row r="10" spans="1:5" x14ac:dyDescent="0.25">
      <c r="A10" s="61" t="s">
        <v>38</v>
      </c>
      <c r="B10" s="61"/>
      <c r="C10" s="61"/>
      <c r="D10" s="61"/>
      <c r="E10" s="61"/>
    </row>
    <row r="11" spans="1:5" ht="25.5" customHeight="1" x14ac:dyDescent="0.25">
      <c r="A11" s="68" t="s">
        <v>16</v>
      </c>
      <c r="B11" s="69"/>
      <c r="C11" s="69"/>
      <c r="D11" s="69"/>
      <c r="E11" s="69"/>
    </row>
    <row r="12" spans="1:5" x14ac:dyDescent="0.25">
      <c r="A12" s="60"/>
      <c r="B12" s="60"/>
      <c r="C12" s="60"/>
      <c r="D12" s="60"/>
      <c r="E12" s="60"/>
    </row>
    <row r="13" spans="1:5" x14ac:dyDescent="0.25">
      <c r="A13" s="61" t="s">
        <v>39</v>
      </c>
      <c r="B13" s="61"/>
      <c r="C13" s="61"/>
      <c r="D13" s="61"/>
      <c r="E13" s="61"/>
    </row>
    <row r="14" spans="1:5" x14ac:dyDescent="0.25">
      <c r="A14" s="66" t="s">
        <v>17</v>
      </c>
      <c r="B14" s="60"/>
      <c r="C14" s="60"/>
      <c r="D14" s="60"/>
      <c r="E14" s="60"/>
    </row>
    <row r="15" spans="1:5" x14ac:dyDescent="0.25">
      <c r="A15" s="60"/>
      <c r="B15" s="60"/>
      <c r="C15" s="60"/>
      <c r="D15" s="60"/>
      <c r="E15" s="60"/>
    </row>
    <row r="16" spans="1:5" x14ac:dyDescent="0.25">
      <c r="A16" s="61" t="s">
        <v>32</v>
      </c>
      <c r="B16" s="61"/>
      <c r="C16" s="61"/>
      <c r="D16" s="61"/>
      <c r="E16" s="61"/>
    </row>
    <row r="17" spans="1:7" ht="11.25" customHeight="1" x14ac:dyDescent="0.25">
      <c r="A17" s="66" t="s">
        <v>2</v>
      </c>
      <c r="B17" s="60"/>
      <c r="C17" s="60"/>
      <c r="D17" s="60"/>
      <c r="E17" s="60"/>
    </row>
    <row r="18" spans="1:7" ht="11.25" customHeight="1" x14ac:dyDescent="0.25">
      <c r="A18" s="31"/>
      <c r="B18" s="30"/>
      <c r="C18" s="30"/>
      <c r="D18" s="30"/>
      <c r="E18" s="30"/>
    </row>
    <row r="19" spans="1:7" x14ac:dyDescent="0.25">
      <c r="A19" s="61" t="s">
        <v>33</v>
      </c>
      <c r="B19" s="61"/>
      <c r="C19" s="61"/>
      <c r="D19" s="61"/>
      <c r="E19" s="61"/>
    </row>
    <row r="20" spans="1:7" ht="10.5" customHeight="1" x14ac:dyDescent="0.25">
      <c r="A20" s="66" t="s">
        <v>18</v>
      </c>
      <c r="B20" s="60"/>
      <c r="C20" s="60"/>
      <c r="D20" s="60"/>
      <c r="E20" s="60"/>
    </row>
    <row r="21" spans="1:7" x14ac:dyDescent="0.25">
      <c r="A21" s="60"/>
      <c r="B21" s="60"/>
      <c r="C21" s="60"/>
      <c r="D21" s="60"/>
      <c r="E21" s="60"/>
    </row>
    <row r="22" spans="1:7" ht="30.75" customHeight="1" x14ac:dyDescent="0.25">
      <c r="A22" s="61" t="s">
        <v>19</v>
      </c>
      <c r="B22" s="61"/>
      <c r="C22" s="61"/>
      <c r="D22" s="61"/>
      <c r="E22" s="61"/>
    </row>
    <row r="23" spans="1:7" x14ac:dyDescent="0.25">
      <c r="A23" s="60"/>
      <c r="B23" s="60"/>
      <c r="C23" s="60"/>
      <c r="D23" s="60"/>
      <c r="E23" s="60"/>
    </row>
    <row r="24" spans="1:7" ht="63.75" customHeight="1" x14ac:dyDescent="0.25">
      <c r="A24" s="61" t="s">
        <v>40</v>
      </c>
      <c r="B24" s="61"/>
      <c r="C24" s="61"/>
      <c r="D24" s="61"/>
      <c r="E24" s="61"/>
    </row>
    <row r="25" spans="1:7" ht="33.75" customHeight="1" x14ac:dyDescent="0.25">
      <c r="A25" s="70" t="s">
        <v>41</v>
      </c>
      <c r="B25" s="70"/>
      <c r="C25" s="70"/>
      <c r="D25" s="70"/>
      <c r="E25" s="70"/>
    </row>
    <row r="26" spans="1:7" x14ac:dyDescent="0.25">
      <c r="A26" s="70"/>
      <c r="B26" s="70"/>
      <c r="C26" s="70"/>
      <c r="D26" s="70"/>
      <c r="E26" s="70"/>
      <c r="F26" s="2">
        <v>380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1755.6000000000001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2565</v>
      </c>
    </row>
    <row r="30" spans="1:7" ht="60" x14ac:dyDescent="0.25">
      <c r="A30" s="10" t="s">
        <v>28</v>
      </c>
      <c r="B30" s="12" t="s">
        <v>56</v>
      </c>
      <c r="C30" s="3" t="s">
        <v>5</v>
      </c>
      <c r="D30" s="3">
        <v>0.55000000000000004</v>
      </c>
      <c r="E30" s="11">
        <f>D30*F26*G26</f>
        <v>627.00000000000011</v>
      </c>
    </row>
    <row r="31" spans="1:7" ht="38.25" x14ac:dyDescent="0.25">
      <c r="A31" s="10" t="s">
        <v>27</v>
      </c>
      <c r="B31" s="12" t="s">
        <v>56</v>
      </c>
      <c r="C31" s="3" t="s">
        <v>5</v>
      </c>
      <c r="D31" s="3">
        <v>0.04</v>
      </c>
      <c r="E31" s="11">
        <f>D31*F26*G26</f>
        <v>45.6</v>
      </c>
    </row>
    <row r="32" spans="1:7" ht="60" x14ac:dyDescent="0.25">
      <c r="A32" s="10" t="s">
        <v>35</v>
      </c>
      <c r="B32" s="12" t="s">
        <v>31</v>
      </c>
      <c r="C32" s="3" t="s">
        <v>5</v>
      </c>
      <c r="D32" s="3">
        <v>0.5</v>
      </c>
      <c r="E32" s="11">
        <v>0</v>
      </c>
    </row>
    <row r="33" spans="1:8" x14ac:dyDescent="0.25">
      <c r="A33" s="10" t="s">
        <v>29</v>
      </c>
      <c r="B33" s="12" t="s">
        <v>34</v>
      </c>
      <c r="C33" s="3" t="s">
        <v>5</v>
      </c>
      <c r="D33" s="3">
        <v>2.76</v>
      </c>
      <c r="E33" s="11">
        <f>D33*F26*G26</f>
        <v>3146.3999999999996</v>
      </c>
    </row>
    <row r="34" spans="1:8" ht="15.75" thickBot="1" x14ac:dyDescent="0.3">
      <c r="A34" s="32" t="s">
        <v>52</v>
      </c>
      <c r="B34" s="22" t="s">
        <v>34</v>
      </c>
      <c r="C34" s="23" t="s">
        <v>5</v>
      </c>
      <c r="D34" s="23">
        <v>2.7</v>
      </c>
      <c r="E34" s="24">
        <f>D34*F26*G26</f>
        <v>3078</v>
      </c>
    </row>
    <row r="35" spans="1:8" ht="15.75" thickBot="1" x14ac:dyDescent="0.3">
      <c r="A35" s="25" t="s">
        <v>42</v>
      </c>
      <c r="B35" s="26" t="s">
        <v>63</v>
      </c>
      <c r="C35" s="27" t="s">
        <v>44</v>
      </c>
      <c r="D35" s="27"/>
      <c r="E35" s="28">
        <v>228.64</v>
      </c>
    </row>
    <row r="36" spans="1:8" ht="30" x14ac:dyDescent="0.25">
      <c r="A36" s="33" t="s">
        <v>54</v>
      </c>
      <c r="B36" s="19" t="s">
        <v>55</v>
      </c>
      <c r="C36" s="20" t="s">
        <v>47</v>
      </c>
      <c r="D36" s="20">
        <v>8</v>
      </c>
      <c r="E36" s="21">
        <f>D36*126.7</f>
        <v>1013.6</v>
      </c>
    </row>
    <row r="37" spans="1:8" x14ac:dyDescent="0.25">
      <c r="A37" s="10"/>
      <c r="B37" s="12"/>
      <c r="C37" s="3"/>
      <c r="D37" s="3"/>
      <c r="E37" s="11"/>
    </row>
    <row r="38" spans="1:8" s="18" customFormat="1" ht="14.25" x14ac:dyDescent="0.2">
      <c r="A38" s="14" t="s">
        <v>36</v>
      </c>
      <c r="B38" s="15"/>
      <c r="C38" s="16"/>
      <c r="D38" s="16"/>
      <c r="E38" s="17">
        <f>SUM(E28:E37)</f>
        <v>12459.84</v>
      </c>
    </row>
    <row r="40" spans="1:8" ht="30" customHeight="1" x14ac:dyDescent="0.25">
      <c r="A40" s="61" t="s">
        <v>64</v>
      </c>
      <c r="B40" s="61"/>
      <c r="C40" s="61"/>
      <c r="D40" s="61"/>
      <c r="E40" s="61"/>
      <c r="F40" s="2" t="s">
        <v>57</v>
      </c>
      <c r="H40" s="2">
        <v>6858.9</v>
      </c>
    </row>
    <row r="41" spans="1:8" ht="30" customHeight="1" x14ac:dyDescent="0.25">
      <c r="A41" s="61" t="s">
        <v>23</v>
      </c>
      <c r="B41" s="61"/>
      <c r="C41" s="61"/>
      <c r="D41" s="61"/>
      <c r="E41" s="61"/>
    </row>
    <row r="42" spans="1:8" x14ac:dyDescent="0.25">
      <c r="A42" s="61" t="s">
        <v>22</v>
      </c>
      <c r="B42" s="61"/>
      <c r="C42" s="61"/>
      <c r="D42" s="61"/>
      <c r="E42" s="61"/>
    </row>
    <row r="43" spans="1:8" x14ac:dyDescent="0.25">
      <c r="A43" s="61" t="s">
        <v>50</v>
      </c>
      <c r="B43" s="61"/>
      <c r="C43" s="61"/>
      <c r="D43" s="61"/>
      <c r="E43" s="61"/>
    </row>
    <row r="44" spans="1:8" x14ac:dyDescent="0.25">
      <c r="A44" s="61" t="s">
        <v>20</v>
      </c>
      <c r="B44" s="61"/>
      <c r="C44" s="61"/>
      <c r="D44" s="61"/>
      <c r="E44" s="61"/>
    </row>
    <row r="45" spans="1:8" x14ac:dyDescent="0.25">
      <c r="A45" s="72" t="s">
        <v>6</v>
      </c>
      <c r="B45" s="72"/>
      <c r="C45" s="72"/>
      <c r="D45" s="72"/>
      <c r="E45" s="72"/>
    </row>
    <row r="46" spans="1:8" x14ac:dyDescent="0.25">
      <c r="A46" s="61" t="s">
        <v>20</v>
      </c>
      <c r="B46" s="61"/>
      <c r="C46" s="61"/>
      <c r="D46" s="61"/>
      <c r="E46" s="61"/>
    </row>
    <row r="47" spans="1:8" x14ac:dyDescent="0.25">
      <c r="A47" s="73" t="s">
        <v>48</v>
      </c>
      <c r="B47" s="73"/>
      <c r="C47" s="73"/>
      <c r="D47" s="73"/>
      <c r="E47" s="8"/>
    </row>
    <row r="48" spans="1:8" x14ac:dyDescent="0.25">
      <c r="B48" s="71" t="s">
        <v>21</v>
      </c>
      <c r="C48" s="71"/>
      <c r="D48" s="71"/>
      <c r="E48" s="9" t="s">
        <v>7</v>
      </c>
    </row>
    <row r="49" spans="1:5" x14ac:dyDescent="0.25">
      <c r="A49" s="31"/>
      <c r="B49" s="31"/>
      <c r="C49" s="31"/>
      <c r="D49" s="31"/>
      <c r="E49" s="31"/>
    </row>
    <row r="50" spans="1:5" x14ac:dyDescent="0.25">
      <c r="A50" s="73" t="s">
        <v>49</v>
      </c>
      <c r="B50" s="73"/>
      <c r="C50" s="73"/>
      <c r="D50" s="73"/>
      <c r="E50" s="8"/>
    </row>
    <row r="51" spans="1:5" x14ac:dyDescent="0.25">
      <c r="B51" s="71" t="s">
        <v>21</v>
      </c>
      <c r="C51" s="71"/>
      <c r="D51" s="71"/>
      <c r="E51" s="9" t="s">
        <v>7</v>
      </c>
    </row>
    <row r="54" spans="1:5" x14ac:dyDescent="0.25">
      <c r="A54" s="18" t="s">
        <v>58</v>
      </c>
    </row>
    <row r="55" spans="1:5" x14ac:dyDescent="0.25">
      <c r="A55" s="2" t="s">
        <v>59</v>
      </c>
      <c r="B55" s="34">
        <v>6858.89</v>
      </c>
    </row>
    <row r="56" spans="1:5" ht="15.75" x14ac:dyDescent="0.25">
      <c r="A56" s="35" t="s">
        <v>60</v>
      </c>
      <c r="B56" s="36">
        <v>32376</v>
      </c>
    </row>
    <row r="57" spans="1:5" x14ac:dyDescent="0.25">
      <c r="A57" s="2" t="s">
        <v>61</v>
      </c>
      <c r="B57" s="36">
        <v>31996</v>
      </c>
    </row>
    <row r="58" spans="1:5" x14ac:dyDescent="0.25">
      <c r="A58" s="37" t="s">
        <v>62</v>
      </c>
      <c r="B58" s="34">
        <f>B55+B57-('1 кв.'!E38+'2 кв.'!E38)</f>
        <v>15339.449999999997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40:E40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47:D47"/>
    <mergeCell ref="B48:D48"/>
    <mergeCell ref="A50:D50"/>
    <mergeCell ref="B51:D51"/>
    <mergeCell ref="A41:E41"/>
    <mergeCell ref="A42:E42"/>
    <mergeCell ref="A43:E43"/>
    <mergeCell ref="A44:E44"/>
    <mergeCell ref="A45:E45"/>
    <mergeCell ref="A46:E4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view="pageBreakPreview" topLeftCell="A38" zoomScaleNormal="100" zoomScaleSheetLayoutView="100" workbookViewId="0">
      <selection activeCell="B59" sqref="B59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64" t="s">
        <v>12</v>
      </c>
      <c r="B1" s="64"/>
      <c r="C1" s="64"/>
      <c r="D1" s="64"/>
      <c r="E1" s="64"/>
    </row>
    <row r="2" spans="1:5" ht="29.25" customHeight="1" x14ac:dyDescent="0.25">
      <c r="A2" s="62" t="s">
        <v>13</v>
      </c>
      <c r="B2" s="63"/>
      <c r="C2" s="63"/>
      <c r="D2" s="63"/>
      <c r="E2" s="63"/>
    </row>
    <row r="3" spans="1:5" x14ac:dyDescent="0.25">
      <c r="A3" s="38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67" t="s">
        <v>65</v>
      </c>
      <c r="E4" s="67"/>
    </row>
    <row r="5" spans="1:5" x14ac:dyDescent="0.25">
      <c r="A5" s="38"/>
      <c r="B5" s="4"/>
      <c r="C5" s="4"/>
      <c r="D5" s="4"/>
      <c r="E5" s="4"/>
    </row>
    <row r="6" spans="1:5" x14ac:dyDescent="0.25">
      <c r="A6" s="61" t="s">
        <v>0</v>
      </c>
      <c r="B6" s="61"/>
      <c r="C6" s="61"/>
      <c r="D6" s="61"/>
      <c r="E6" s="61"/>
    </row>
    <row r="7" spans="1:5" x14ac:dyDescent="0.25">
      <c r="A7" s="65" t="s">
        <v>37</v>
      </c>
      <c r="B7" s="65"/>
      <c r="C7" s="65"/>
      <c r="D7" s="65"/>
      <c r="E7" s="65"/>
    </row>
    <row r="8" spans="1:5" x14ac:dyDescent="0.25">
      <c r="A8" s="66" t="s">
        <v>1</v>
      </c>
      <c r="B8" s="66"/>
      <c r="C8" s="66"/>
      <c r="D8" s="66"/>
      <c r="E8" s="66"/>
    </row>
    <row r="9" spans="1:5" x14ac:dyDescent="0.25">
      <c r="A9" s="60"/>
      <c r="B9" s="60"/>
      <c r="C9" s="60"/>
      <c r="D9" s="60"/>
      <c r="E9" s="60"/>
    </row>
    <row r="10" spans="1:5" x14ac:dyDescent="0.25">
      <c r="A10" s="61" t="s">
        <v>38</v>
      </c>
      <c r="B10" s="61"/>
      <c r="C10" s="61"/>
      <c r="D10" s="61"/>
      <c r="E10" s="61"/>
    </row>
    <row r="11" spans="1:5" ht="27" customHeight="1" x14ac:dyDescent="0.25">
      <c r="A11" s="68" t="s">
        <v>16</v>
      </c>
      <c r="B11" s="69"/>
      <c r="C11" s="69"/>
      <c r="D11" s="69"/>
      <c r="E11" s="69"/>
    </row>
    <row r="12" spans="1:5" x14ac:dyDescent="0.25">
      <c r="A12" s="60"/>
      <c r="B12" s="60"/>
      <c r="C12" s="60"/>
      <c r="D12" s="60"/>
      <c r="E12" s="60"/>
    </row>
    <row r="13" spans="1:5" ht="31.5" customHeight="1" x14ac:dyDescent="0.25">
      <c r="A13" s="61" t="s">
        <v>39</v>
      </c>
      <c r="B13" s="61"/>
      <c r="C13" s="61"/>
      <c r="D13" s="61"/>
      <c r="E13" s="61"/>
    </row>
    <row r="14" spans="1:5" x14ac:dyDescent="0.25">
      <c r="A14" s="66" t="s">
        <v>17</v>
      </c>
      <c r="B14" s="60"/>
      <c r="C14" s="60"/>
      <c r="D14" s="60"/>
      <c r="E14" s="60"/>
    </row>
    <row r="15" spans="1:5" x14ac:dyDescent="0.25">
      <c r="A15" s="60"/>
      <c r="B15" s="60"/>
      <c r="C15" s="60"/>
      <c r="D15" s="60"/>
      <c r="E15" s="60"/>
    </row>
    <row r="16" spans="1:5" x14ac:dyDescent="0.25">
      <c r="A16" s="61" t="s">
        <v>32</v>
      </c>
      <c r="B16" s="61"/>
      <c r="C16" s="61"/>
      <c r="D16" s="61"/>
      <c r="E16" s="61"/>
    </row>
    <row r="17" spans="1:7" x14ac:dyDescent="0.25">
      <c r="A17" s="66" t="s">
        <v>2</v>
      </c>
      <c r="B17" s="60"/>
      <c r="C17" s="60"/>
      <c r="D17" s="60"/>
      <c r="E17" s="60"/>
    </row>
    <row r="18" spans="1:7" x14ac:dyDescent="0.25">
      <c r="A18" s="39"/>
      <c r="B18" s="38"/>
      <c r="C18" s="38"/>
      <c r="D18" s="38"/>
      <c r="E18" s="38"/>
    </row>
    <row r="19" spans="1:7" ht="12.75" customHeight="1" x14ac:dyDescent="0.25">
      <c r="A19" s="61" t="s">
        <v>33</v>
      </c>
      <c r="B19" s="61"/>
      <c r="C19" s="61"/>
      <c r="D19" s="61"/>
      <c r="E19" s="61"/>
    </row>
    <row r="20" spans="1:7" x14ac:dyDescent="0.25">
      <c r="A20" s="66" t="s">
        <v>18</v>
      </c>
      <c r="B20" s="60"/>
      <c r="C20" s="60"/>
      <c r="D20" s="60"/>
      <c r="E20" s="60"/>
    </row>
    <row r="21" spans="1:7" x14ac:dyDescent="0.25">
      <c r="A21" s="60"/>
      <c r="B21" s="60"/>
      <c r="C21" s="60"/>
      <c r="D21" s="60"/>
      <c r="E21" s="60"/>
    </row>
    <row r="22" spans="1:7" ht="29.25" customHeight="1" x14ac:dyDescent="0.25">
      <c r="A22" s="61" t="s">
        <v>19</v>
      </c>
      <c r="B22" s="61"/>
      <c r="C22" s="61"/>
      <c r="D22" s="61"/>
      <c r="E22" s="61"/>
    </row>
    <row r="23" spans="1:7" x14ac:dyDescent="0.25">
      <c r="A23" s="60"/>
      <c r="B23" s="60"/>
      <c r="C23" s="60"/>
      <c r="D23" s="60"/>
      <c r="E23" s="60"/>
    </row>
    <row r="24" spans="1:7" ht="58.5" customHeight="1" x14ac:dyDescent="0.25">
      <c r="A24" s="61" t="s">
        <v>40</v>
      </c>
      <c r="B24" s="61"/>
      <c r="C24" s="61"/>
      <c r="D24" s="61"/>
      <c r="E24" s="61"/>
    </row>
    <row r="25" spans="1:7" ht="31.5" customHeight="1" x14ac:dyDescent="0.25">
      <c r="A25" s="70" t="s">
        <v>41</v>
      </c>
      <c r="B25" s="70"/>
      <c r="C25" s="70"/>
      <c r="D25" s="70"/>
      <c r="E25" s="70"/>
    </row>
    <row r="26" spans="1:7" x14ac:dyDescent="0.25">
      <c r="A26" s="70"/>
      <c r="B26" s="70"/>
      <c r="C26" s="70"/>
      <c r="D26" s="70"/>
      <c r="E26" s="70"/>
      <c r="F26" s="2">
        <v>380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1755.6000000000001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2.34</v>
      </c>
      <c r="E29" s="11">
        <f>D29*F26*G26</f>
        <v>2667.6</v>
      </c>
    </row>
    <row r="30" spans="1:7" ht="60" x14ac:dyDescent="0.25">
      <c r="A30" s="10" t="s">
        <v>28</v>
      </c>
      <c r="B30" s="12" t="s">
        <v>56</v>
      </c>
      <c r="C30" s="3" t="s">
        <v>5</v>
      </c>
      <c r="D30" s="3">
        <v>0.55000000000000004</v>
      </c>
      <c r="E30" s="11">
        <f>D30*F26*G26</f>
        <v>627.00000000000011</v>
      </c>
    </row>
    <row r="31" spans="1:7" ht="38.25" x14ac:dyDescent="0.25">
      <c r="A31" s="10" t="s">
        <v>27</v>
      </c>
      <c r="B31" s="12" t="s">
        <v>56</v>
      </c>
      <c r="C31" s="3" t="s">
        <v>5</v>
      </c>
      <c r="D31" s="3">
        <v>0.04</v>
      </c>
      <c r="E31" s="11">
        <f>D31*F26*G26</f>
        <v>45.6</v>
      </c>
    </row>
    <row r="32" spans="1:7" ht="60" x14ac:dyDescent="0.25">
      <c r="A32" s="10" t="s">
        <v>35</v>
      </c>
      <c r="B32" s="12" t="s">
        <v>31</v>
      </c>
      <c r="C32" s="3" t="s">
        <v>5</v>
      </c>
      <c r="D32" s="3">
        <v>0.5</v>
      </c>
      <c r="E32" s="11">
        <v>0</v>
      </c>
    </row>
    <row r="33" spans="1:5" x14ac:dyDescent="0.25">
      <c r="A33" s="10" t="s">
        <v>29</v>
      </c>
      <c r="B33" s="12" t="s">
        <v>34</v>
      </c>
      <c r="C33" s="3" t="s">
        <v>5</v>
      </c>
      <c r="D33" s="3">
        <v>2.76</v>
      </c>
      <c r="E33" s="11">
        <f>D33*F26*G26</f>
        <v>3146.3999999999996</v>
      </c>
    </row>
    <row r="34" spans="1:5" ht="15.75" thickBot="1" x14ac:dyDescent="0.3">
      <c r="A34" s="32" t="s">
        <v>52</v>
      </c>
      <c r="B34" s="22" t="s">
        <v>34</v>
      </c>
      <c r="C34" s="23" t="s">
        <v>5</v>
      </c>
      <c r="D34" s="23">
        <v>2.7</v>
      </c>
      <c r="E34" s="24">
        <f>D34*F26*G26</f>
        <v>3078</v>
      </c>
    </row>
    <row r="35" spans="1:5" ht="15.75" thickBot="1" x14ac:dyDescent="0.3">
      <c r="A35" s="25" t="s">
        <v>42</v>
      </c>
      <c r="B35" s="26" t="s">
        <v>66</v>
      </c>
      <c r="C35" s="27" t="s">
        <v>44</v>
      </c>
      <c r="D35" s="27"/>
      <c r="E35" s="28">
        <v>77.81</v>
      </c>
    </row>
    <row r="36" spans="1:5" x14ac:dyDescent="0.25">
      <c r="A36" s="33"/>
      <c r="B36" s="19"/>
      <c r="C36" s="20" t="s">
        <v>47</v>
      </c>
      <c r="D36" s="20"/>
      <c r="E36" s="21"/>
    </row>
    <row r="37" spans="1:5" x14ac:dyDescent="0.25">
      <c r="A37" s="10"/>
      <c r="B37" s="12"/>
      <c r="C37" s="3"/>
      <c r="D37" s="3"/>
      <c r="E37" s="11"/>
    </row>
    <row r="38" spans="1:5" s="18" customFormat="1" ht="14.25" x14ac:dyDescent="0.2">
      <c r="A38" s="14" t="s">
        <v>36</v>
      </c>
      <c r="B38" s="15"/>
      <c r="C38" s="16"/>
      <c r="D38" s="16"/>
      <c r="E38" s="17">
        <f>SUM(E28:E37)</f>
        <v>11398.01</v>
      </c>
    </row>
    <row r="40" spans="1:5" ht="30" customHeight="1" x14ac:dyDescent="0.25">
      <c r="A40" s="61" t="s">
        <v>67</v>
      </c>
      <c r="B40" s="61"/>
      <c r="C40" s="61"/>
      <c r="D40" s="61"/>
      <c r="E40" s="61"/>
    </row>
    <row r="41" spans="1:5" ht="30" customHeight="1" x14ac:dyDescent="0.25">
      <c r="A41" s="61" t="s">
        <v>23</v>
      </c>
      <c r="B41" s="61"/>
      <c r="C41" s="61"/>
      <c r="D41" s="61"/>
      <c r="E41" s="61"/>
    </row>
    <row r="42" spans="1:5" x14ac:dyDescent="0.25">
      <c r="A42" s="61" t="s">
        <v>22</v>
      </c>
      <c r="B42" s="61"/>
      <c r="C42" s="61"/>
      <c r="D42" s="61"/>
      <c r="E42" s="61"/>
    </row>
    <row r="43" spans="1:5" ht="30.75" customHeight="1" x14ac:dyDescent="0.25">
      <c r="A43" s="61" t="s">
        <v>50</v>
      </c>
      <c r="B43" s="61"/>
      <c r="C43" s="61"/>
      <c r="D43" s="61"/>
      <c r="E43" s="61"/>
    </row>
    <row r="44" spans="1:5" x14ac:dyDescent="0.25">
      <c r="A44" s="61" t="s">
        <v>20</v>
      </c>
      <c r="B44" s="61"/>
      <c r="C44" s="61"/>
      <c r="D44" s="61"/>
      <c r="E44" s="61"/>
    </row>
    <row r="45" spans="1:5" x14ac:dyDescent="0.25">
      <c r="A45" s="72" t="s">
        <v>6</v>
      </c>
      <c r="B45" s="72"/>
      <c r="C45" s="72"/>
      <c r="D45" s="72"/>
      <c r="E45" s="72"/>
    </row>
    <row r="46" spans="1:5" x14ac:dyDescent="0.25">
      <c r="A46" s="61" t="s">
        <v>20</v>
      </c>
      <c r="B46" s="61"/>
      <c r="C46" s="61"/>
      <c r="D46" s="61"/>
      <c r="E46" s="61"/>
    </row>
    <row r="47" spans="1:5" x14ac:dyDescent="0.25">
      <c r="A47" s="73" t="s">
        <v>48</v>
      </c>
      <c r="B47" s="73"/>
      <c r="C47" s="73"/>
      <c r="D47" s="73"/>
      <c r="E47" s="8"/>
    </row>
    <row r="48" spans="1:5" x14ac:dyDescent="0.25">
      <c r="B48" s="71" t="s">
        <v>21</v>
      </c>
      <c r="C48" s="71"/>
      <c r="D48" s="71"/>
      <c r="E48" s="9" t="s">
        <v>7</v>
      </c>
    </row>
    <row r="49" spans="1:5" x14ac:dyDescent="0.25">
      <c r="A49" s="39"/>
      <c r="B49" s="39"/>
      <c r="C49" s="39"/>
      <c r="D49" s="39"/>
      <c r="E49" s="39"/>
    </row>
    <row r="50" spans="1:5" x14ac:dyDescent="0.25">
      <c r="A50" s="73" t="s">
        <v>49</v>
      </c>
      <c r="B50" s="73"/>
      <c r="C50" s="73"/>
      <c r="D50" s="73"/>
      <c r="E50" s="8"/>
    </row>
    <row r="51" spans="1:5" x14ac:dyDescent="0.25">
      <c r="B51" s="71" t="s">
        <v>21</v>
      </c>
      <c r="C51" s="71"/>
      <c r="D51" s="71"/>
      <c r="E51" s="9" t="s">
        <v>7</v>
      </c>
    </row>
    <row r="54" spans="1:5" x14ac:dyDescent="0.25">
      <c r="A54" s="18" t="s">
        <v>58</v>
      </c>
    </row>
    <row r="55" spans="1:5" x14ac:dyDescent="0.25">
      <c r="A55" s="2" t="s">
        <v>59</v>
      </c>
      <c r="B55" s="34">
        <v>6858.89</v>
      </c>
    </row>
    <row r="56" spans="1:5" ht="15.75" x14ac:dyDescent="0.25">
      <c r="A56" s="35" t="s">
        <v>60</v>
      </c>
      <c r="B56" s="36">
        <v>49236.6</v>
      </c>
    </row>
    <row r="57" spans="1:5" x14ac:dyDescent="0.25">
      <c r="A57" s="2" t="s">
        <v>61</v>
      </c>
      <c r="B57" s="36">
        <v>48822.400000000001</v>
      </c>
    </row>
    <row r="58" spans="1:5" x14ac:dyDescent="0.25">
      <c r="A58" s="37" t="s">
        <v>62</v>
      </c>
      <c r="B58" s="34">
        <f>B55+B57-('1 кв.'!E38+'2 кв.'!E38+E38)</f>
        <v>20767.839999999997</v>
      </c>
    </row>
  </sheetData>
  <mergeCells count="34">
    <mergeCell ref="A47:D47"/>
    <mergeCell ref="B48:D48"/>
    <mergeCell ref="A50:D50"/>
    <mergeCell ref="B51:D51"/>
    <mergeCell ref="A41:E41"/>
    <mergeCell ref="A42:E42"/>
    <mergeCell ref="A43:E43"/>
    <mergeCell ref="A44:E44"/>
    <mergeCell ref="A45:E45"/>
    <mergeCell ref="A46:E46"/>
    <mergeCell ref="A40:E40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view="pageBreakPreview" topLeftCell="A19" zoomScaleNormal="100" zoomScaleSheetLayoutView="100" workbookViewId="0">
      <selection activeCell="E38" sqref="E38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64" t="s">
        <v>12</v>
      </c>
      <c r="B1" s="64"/>
      <c r="C1" s="64"/>
      <c r="D1" s="64"/>
      <c r="E1" s="64"/>
    </row>
    <row r="2" spans="1:5" ht="32.25" customHeight="1" x14ac:dyDescent="0.25">
      <c r="A2" s="62" t="s">
        <v>13</v>
      </c>
      <c r="B2" s="63"/>
      <c r="C2" s="63"/>
      <c r="D2" s="63"/>
      <c r="E2" s="63"/>
    </row>
    <row r="3" spans="1:5" x14ac:dyDescent="0.25">
      <c r="A3" s="40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67" t="s">
        <v>85</v>
      </c>
      <c r="E4" s="67"/>
    </row>
    <row r="5" spans="1:5" x14ac:dyDescent="0.25">
      <c r="A5" s="40"/>
      <c r="B5" s="4"/>
      <c r="C5" s="4"/>
      <c r="D5" s="4"/>
      <c r="E5" s="4"/>
    </row>
    <row r="6" spans="1:5" x14ac:dyDescent="0.25">
      <c r="A6" s="61" t="s">
        <v>0</v>
      </c>
      <c r="B6" s="61"/>
      <c r="C6" s="61"/>
      <c r="D6" s="61"/>
      <c r="E6" s="61"/>
    </row>
    <row r="7" spans="1:5" x14ac:dyDescent="0.25">
      <c r="A7" s="65" t="s">
        <v>37</v>
      </c>
      <c r="B7" s="65"/>
      <c r="C7" s="65"/>
      <c r="D7" s="65"/>
      <c r="E7" s="65"/>
    </row>
    <row r="8" spans="1:5" x14ac:dyDescent="0.25">
      <c r="A8" s="66" t="s">
        <v>1</v>
      </c>
      <c r="B8" s="66"/>
      <c r="C8" s="66"/>
      <c r="D8" s="66"/>
      <c r="E8" s="66"/>
    </row>
    <row r="9" spans="1:5" x14ac:dyDescent="0.25">
      <c r="A9" s="60"/>
      <c r="B9" s="60"/>
      <c r="C9" s="60"/>
      <c r="D9" s="60"/>
      <c r="E9" s="60"/>
    </row>
    <row r="10" spans="1:5" x14ac:dyDescent="0.25">
      <c r="A10" s="61" t="s">
        <v>38</v>
      </c>
      <c r="B10" s="61"/>
      <c r="C10" s="61"/>
      <c r="D10" s="61"/>
      <c r="E10" s="61"/>
    </row>
    <row r="11" spans="1:5" ht="28.5" customHeight="1" x14ac:dyDescent="0.25">
      <c r="A11" s="68" t="s">
        <v>16</v>
      </c>
      <c r="B11" s="69"/>
      <c r="C11" s="69"/>
      <c r="D11" s="69"/>
      <c r="E11" s="69"/>
    </row>
    <row r="12" spans="1:5" x14ac:dyDescent="0.25">
      <c r="A12" s="60"/>
      <c r="B12" s="60"/>
      <c r="C12" s="60"/>
      <c r="D12" s="60"/>
      <c r="E12" s="60"/>
    </row>
    <row r="13" spans="1:5" ht="30.75" customHeight="1" x14ac:dyDescent="0.25">
      <c r="A13" s="61" t="s">
        <v>39</v>
      </c>
      <c r="B13" s="61"/>
      <c r="C13" s="61"/>
      <c r="D13" s="61"/>
      <c r="E13" s="61"/>
    </row>
    <row r="14" spans="1:5" x14ac:dyDescent="0.25">
      <c r="A14" s="66" t="s">
        <v>17</v>
      </c>
      <c r="B14" s="60"/>
      <c r="C14" s="60"/>
      <c r="D14" s="60"/>
      <c r="E14" s="60"/>
    </row>
    <row r="15" spans="1:5" x14ac:dyDescent="0.25">
      <c r="A15" s="60"/>
      <c r="B15" s="60"/>
      <c r="C15" s="60"/>
      <c r="D15" s="60"/>
      <c r="E15" s="60"/>
    </row>
    <row r="16" spans="1:5" x14ac:dyDescent="0.25">
      <c r="A16" s="61" t="s">
        <v>32</v>
      </c>
      <c r="B16" s="61"/>
      <c r="C16" s="61"/>
      <c r="D16" s="61"/>
      <c r="E16" s="61"/>
    </row>
    <row r="17" spans="1:7" x14ac:dyDescent="0.25">
      <c r="A17" s="66" t="s">
        <v>2</v>
      </c>
      <c r="B17" s="60"/>
      <c r="C17" s="60"/>
      <c r="D17" s="60"/>
      <c r="E17" s="60"/>
    </row>
    <row r="18" spans="1:7" x14ac:dyDescent="0.25">
      <c r="A18" s="41"/>
      <c r="B18" s="40"/>
      <c r="C18" s="40"/>
      <c r="D18" s="40"/>
      <c r="E18" s="40"/>
    </row>
    <row r="19" spans="1:7" ht="12.75" customHeight="1" x14ac:dyDescent="0.25">
      <c r="A19" s="61" t="s">
        <v>33</v>
      </c>
      <c r="B19" s="61"/>
      <c r="C19" s="61"/>
      <c r="D19" s="61"/>
      <c r="E19" s="61"/>
    </row>
    <row r="20" spans="1:7" x14ac:dyDescent="0.25">
      <c r="A20" s="66" t="s">
        <v>18</v>
      </c>
      <c r="B20" s="60"/>
      <c r="C20" s="60"/>
      <c r="D20" s="60"/>
      <c r="E20" s="60"/>
    </row>
    <row r="21" spans="1:7" x14ac:dyDescent="0.25">
      <c r="A21" s="60"/>
      <c r="B21" s="60"/>
      <c r="C21" s="60"/>
      <c r="D21" s="60"/>
      <c r="E21" s="60"/>
    </row>
    <row r="22" spans="1:7" ht="29.25" customHeight="1" x14ac:dyDescent="0.25">
      <c r="A22" s="61" t="s">
        <v>19</v>
      </c>
      <c r="B22" s="61"/>
      <c r="C22" s="61"/>
      <c r="D22" s="61"/>
      <c r="E22" s="61"/>
    </row>
    <row r="23" spans="1:7" x14ac:dyDescent="0.25">
      <c r="A23" s="60"/>
      <c r="B23" s="60"/>
      <c r="C23" s="60"/>
      <c r="D23" s="60"/>
      <c r="E23" s="60"/>
    </row>
    <row r="24" spans="1:7" ht="58.5" customHeight="1" x14ac:dyDescent="0.25">
      <c r="A24" s="61" t="s">
        <v>40</v>
      </c>
      <c r="B24" s="61"/>
      <c r="C24" s="61"/>
      <c r="D24" s="61"/>
      <c r="E24" s="61"/>
    </row>
    <row r="25" spans="1:7" ht="31.5" customHeight="1" x14ac:dyDescent="0.25">
      <c r="A25" s="70" t="s">
        <v>41</v>
      </c>
      <c r="B25" s="70"/>
      <c r="C25" s="70"/>
      <c r="D25" s="70"/>
      <c r="E25" s="70"/>
    </row>
    <row r="26" spans="1:7" x14ac:dyDescent="0.25">
      <c r="A26" s="70"/>
      <c r="B26" s="70"/>
      <c r="C26" s="70"/>
      <c r="D26" s="70"/>
      <c r="E26" s="70"/>
      <c r="F26" s="2">
        <v>380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1755.6000000000001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2.34</v>
      </c>
      <c r="E29" s="11">
        <f>D29*F26*G26</f>
        <v>2667.6</v>
      </c>
    </row>
    <row r="30" spans="1:7" ht="60" x14ac:dyDescent="0.25">
      <c r="A30" s="10" t="s">
        <v>28</v>
      </c>
      <c r="B30" s="12" t="s">
        <v>56</v>
      </c>
      <c r="C30" s="3" t="s">
        <v>5</v>
      </c>
      <c r="D30" s="3">
        <v>0.55000000000000004</v>
      </c>
      <c r="E30" s="11">
        <f>D30*F26*G26</f>
        <v>627.00000000000011</v>
      </c>
    </row>
    <row r="31" spans="1:7" ht="38.25" x14ac:dyDescent="0.25">
      <c r="A31" s="10" t="s">
        <v>27</v>
      </c>
      <c r="B31" s="12" t="s">
        <v>56</v>
      </c>
      <c r="C31" s="3" t="s">
        <v>5</v>
      </c>
      <c r="D31" s="3">
        <v>0.04</v>
      </c>
      <c r="E31" s="11">
        <f>D31*F26*G26</f>
        <v>45.6</v>
      </c>
    </row>
    <row r="32" spans="1:7" ht="60" x14ac:dyDescent="0.25">
      <c r="A32" s="10" t="s">
        <v>35</v>
      </c>
      <c r="B32" s="12" t="s">
        <v>31</v>
      </c>
      <c r="C32" s="3" t="s">
        <v>5</v>
      </c>
      <c r="D32" s="3">
        <v>0.5</v>
      </c>
      <c r="E32" s="11">
        <v>1050</v>
      </c>
    </row>
    <row r="33" spans="1:5" x14ac:dyDescent="0.25">
      <c r="A33" s="10" t="s">
        <v>29</v>
      </c>
      <c r="B33" s="12" t="s">
        <v>34</v>
      </c>
      <c r="C33" s="3" t="s">
        <v>5</v>
      </c>
      <c r="D33" s="3">
        <v>2.76</v>
      </c>
      <c r="E33" s="11">
        <f>D33*F26*G26</f>
        <v>3146.3999999999996</v>
      </c>
    </row>
    <row r="34" spans="1:5" ht="15.75" thickBot="1" x14ac:dyDescent="0.3">
      <c r="A34" s="32" t="s">
        <v>52</v>
      </c>
      <c r="B34" s="22" t="s">
        <v>34</v>
      </c>
      <c r="C34" s="23" t="s">
        <v>5</v>
      </c>
      <c r="D34" s="23">
        <v>2.7</v>
      </c>
      <c r="E34" s="24">
        <f>D34*F26*G26</f>
        <v>3078</v>
      </c>
    </row>
    <row r="35" spans="1:5" ht="15.75" thickBot="1" x14ac:dyDescent="0.3">
      <c r="A35" s="25" t="s">
        <v>42</v>
      </c>
      <c r="B35" s="26" t="s">
        <v>86</v>
      </c>
      <c r="C35" s="27" t="s">
        <v>44</v>
      </c>
      <c r="D35" s="27"/>
      <c r="E35" s="28">
        <v>0</v>
      </c>
    </row>
    <row r="36" spans="1:5" x14ac:dyDescent="0.25">
      <c r="A36" s="10"/>
      <c r="B36" s="12"/>
      <c r="C36" s="3"/>
      <c r="D36" s="3"/>
      <c r="E36" s="11"/>
    </row>
    <row r="37" spans="1:5" s="18" customFormat="1" ht="14.25" x14ac:dyDescent="0.2">
      <c r="A37" s="14" t="s">
        <v>36</v>
      </c>
      <c r="B37" s="15"/>
      <c r="C37" s="16"/>
      <c r="D37" s="16"/>
      <c r="E37" s="17">
        <f>SUM(E28:E36)</f>
        <v>12370.2</v>
      </c>
    </row>
    <row r="39" spans="1:5" ht="29.25" customHeight="1" x14ac:dyDescent="0.25">
      <c r="A39" s="61" t="s">
        <v>87</v>
      </c>
      <c r="B39" s="61"/>
      <c r="C39" s="61"/>
      <c r="D39" s="61"/>
      <c r="E39" s="61"/>
    </row>
    <row r="40" spans="1:5" ht="29.25" customHeight="1" x14ac:dyDescent="0.25">
      <c r="A40" s="61" t="s">
        <v>23</v>
      </c>
      <c r="B40" s="61"/>
      <c r="C40" s="61"/>
      <c r="D40" s="61"/>
      <c r="E40" s="61"/>
    </row>
    <row r="41" spans="1:5" x14ac:dyDescent="0.25">
      <c r="A41" s="61" t="s">
        <v>22</v>
      </c>
      <c r="B41" s="61"/>
      <c r="C41" s="61"/>
      <c r="D41" s="61"/>
      <c r="E41" s="61"/>
    </row>
    <row r="42" spans="1:5" ht="28.5" customHeight="1" x14ac:dyDescent="0.25">
      <c r="A42" s="61" t="s">
        <v>50</v>
      </c>
      <c r="B42" s="61"/>
      <c r="C42" s="61"/>
      <c r="D42" s="61"/>
      <c r="E42" s="61"/>
    </row>
    <row r="43" spans="1:5" x14ac:dyDescent="0.25">
      <c r="A43" s="61" t="s">
        <v>20</v>
      </c>
      <c r="B43" s="61"/>
      <c r="C43" s="61"/>
      <c r="D43" s="61"/>
      <c r="E43" s="61"/>
    </row>
    <row r="44" spans="1:5" x14ac:dyDescent="0.25">
      <c r="A44" s="72" t="s">
        <v>6</v>
      </c>
      <c r="B44" s="72"/>
      <c r="C44" s="72"/>
      <c r="D44" s="72"/>
      <c r="E44" s="72"/>
    </row>
    <row r="45" spans="1:5" x14ac:dyDescent="0.25">
      <c r="A45" s="61" t="s">
        <v>20</v>
      </c>
      <c r="B45" s="61"/>
      <c r="C45" s="61"/>
      <c r="D45" s="61"/>
      <c r="E45" s="61"/>
    </row>
    <row r="46" spans="1:5" x14ac:dyDescent="0.25">
      <c r="A46" s="73" t="s">
        <v>48</v>
      </c>
      <c r="B46" s="73"/>
      <c r="C46" s="73"/>
      <c r="D46" s="73"/>
      <c r="E46" s="8"/>
    </row>
    <row r="47" spans="1:5" x14ac:dyDescent="0.25">
      <c r="B47" s="71" t="s">
        <v>21</v>
      </c>
      <c r="C47" s="71"/>
      <c r="D47" s="71"/>
      <c r="E47" s="9" t="s">
        <v>7</v>
      </c>
    </row>
    <row r="48" spans="1:5" x14ac:dyDescent="0.25">
      <c r="A48" s="41"/>
      <c r="B48" s="41"/>
      <c r="C48" s="41"/>
      <c r="D48" s="41"/>
      <c r="E48" s="41"/>
    </row>
    <row r="49" spans="1:5" x14ac:dyDescent="0.25">
      <c r="A49" s="73" t="s">
        <v>49</v>
      </c>
      <c r="B49" s="73"/>
      <c r="C49" s="73"/>
      <c r="D49" s="73"/>
      <c r="E49" s="8"/>
    </row>
    <row r="50" spans="1:5" x14ac:dyDescent="0.25">
      <c r="B50" s="71" t="s">
        <v>21</v>
      </c>
      <c r="C50" s="71"/>
      <c r="D50" s="71"/>
      <c r="E50" s="9" t="s">
        <v>7</v>
      </c>
    </row>
    <row r="53" spans="1:5" x14ac:dyDescent="0.25">
      <c r="A53" s="18" t="s">
        <v>58</v>
      </c>
    </row>
    <row r="54" spans="1:5" x14ac:dyDescent="0.25">
      <c r="A54" s="2" t="s">
        <v>59</v>
      </c>
      <c r="B54" s="34">
        <v>6858.89</v>
      </c>
    </row>
    <row r="55" spans="1:5" ht="15.75" x14ac:dyDescent="0.25">
      <c r="A55" s="35" t="s">
        <v>60</v>
      </c>
      <c r="B55" s="36">
        <v>66097.2</v>
      </c>
    </row>
    <row r="56" spans="1:5" x14ac:dyDescent="0.25">
      <c r="A56" s="2" t="s">
        <v>61</v>
      </c>
      <c r="B56" s="36">
        <v>65683</v>
      </c>
    </row>
    <row r="57" spans="1:5" x14ac:dyDescent="0.25">
      <c r="A57" s="37" t="s">
        <v>62</v>
      </c>
      <c r="B57" s="34">
        <f>B54+B56-('1 кв.'!E38+'2 кв.'!E38+'3 кв.'!E38+'4 кв.'!E37)</f>
        <v>25258.239999999991</v>
      </c>
    </row>
  </sheetData>
  <mergeCells count="34">
    <mergeCell ref="A46:D46"/>
    <mergeCell ref="B47:D47"/>
    <mergeCell ref="A49:D49"/>
    <mergeCell ref="B50:D50"/>
    <mergeCell ref="A40:E40"/>
    <mergeCell ref="A41:E41"/>
    <mergeCell ref="A42:E42"/>
    <mergeCell ref="A43:E43"/>
    <mergeCell ref="A44:E44"/>
    <mergeCell ref="A45:E45"/>
    <mergeCell ref="A39:E39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view="pageBreakPreview" zoomScaleNormal="100" zoomScaleSheetLayoutView="100" workbookViewId="0">
      <selection activeCell="E23" sqref="E23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75" t="s">
        <v>68</v>
      </c>
      <c r="B1" s="75"/>
      <c r="C1" s="75"/>
      <c r="D1" s="42"/>
    </row>
    <row r="2" spans="1:5" ht="15.75" customHeight="1" x14ac:dyDescent="0.25">
      <c r="A2" s="76" t="s">
        <v>69</v>
      </c>
      <c r="B2" s="76"/>
      <c r="C2" s="76"/>
      <c r="D2" s="35"/>
    </row>
    <row r="3" spans="1:5" ht="15.75" x14ac:dyDescent="0.25">
      <c r="A3" s="76" t="s">
        <v>70</v>
      </c>
      <c r="B3" s="76"/>
      <c r="C3" s="76"/>
      <c r="D3" s="35"/>
    </row>
    <row r="4" spans="1:5" ht="15.75" x14ac:dyDescent="0.25">
      <c r="A4" s="75" t="s">
        <v>84</v>
      </c>
      <c r="B4" s="75"/>
      <c r="C4" s="75"/>
      <c r="D4" s="42"/>
    </row>
    <row r="5" spans="1:5" ht="15.75" x14ac:dyDescent="0.25">
      <c r="A5" s="77"/>
      <c r="B5" s="77"/>
      <c r="C5" s="77"/>
      <c r="D5" s="1"/>
    </row>
    <row r="6" spans="1:5" ht="15" customHeight="1" x14ac:dyDescent="0.25">
      <c r="A6" s="35"/>
      <c r="B6" s="2" t="s">
        <v>59</v>
      </c>
      <c r="C6" s="34">
        <f>'4 кв.'!B54</f>
        <v>6858.89</v>
      </c>
      <c r="D6" s="43"/>
    </row>
    <row r="7" spans="1:5" ht="15.75" x14ac:dyDescent="0.25">
      <c r="A7" s="44" t="s">
        <v>71</v>
      </c>
      <c r="B7" s="35" t="s">
        <v>60</v>
      </c>
      <c r="C7" s="36">
        <f>'4 кв.'!B55</f>
        <v>66097.2</v>
      </c>
      <c r="D7" s="45"/>
    </row>
    <row r="8" spans="1:5" ht="15" customHeight="1" x14ac:dyDescent="0.25">
      <c r="A8" s="13"/>
      <c r="B8" s="2" t="s">
        <v>61</v>
      </c>
      <c r="C8" s="36">
        <f>'4 кв.'!B56</f>
        <v>65683</v>
      </c>
      <c r="D8" s="45"/>
    </row>
    <row r="9" spans="1:5" ht="15.75" x14ac:dyDescent="0.25">
      <c r="A9" s="13"/>
      <c r="B9" s="35" t="s">
        <v>72</v>
      </c>
      <c r="C9" s="46">
        <f>SUM(C8:C8)</f>
        <v>65683</v>
      </c>
      <c r="D9" s="43"/>
    </row>
    <row r="10" spans="1:5" ht="15" customHeight="1" x14ac:dyDescent="0.25">
      <c r="A10" s="1"/>
      <c r="B10" s="74"/>
      <c r="C10" s="74"/>
      <c r="D10" s="45"/>
    </row>
    <row r="11" spans="1:5" ht="15" customHeight="1" x14ac:dyDescent="0.25">
      <c r="A11" s="47" t="s">
        <v>73</v>
      </c>
      <c r="B11" s="48" t="s">
        <v>42</v>
      </c>
      <c r="C11" s="36">
        <f>'1 кв.'!E35+'2 кв.'!E35+'3 кв.'!E35+'4 кв.'!E35</f>
        <v>530.89</v>
      </c>
      <c r="D11" s="45"/>
    </row>
    <row r="12" spans="1:5" ht="15.75" x14ac:dyDescent="0.25">
      <c r="A12" s="1"/>
      <c r="B12" s="48" t="s">
        <v>74</v>
      </c>
      <c r="C12" s="36">
        <f>D23+D24</f>
        <v>1960.96</v>
      </c>
      <c r="D12" s="45"/>
      <c r="E12" s="49"/>
    </row>
    <row r="13" spans="1:5" ht="15" customHeight="1" x14ac:dyDescent="0.25">
      <c r="B13" s="50" t="s">
        <v>4</v>
      </c>
      <c r="C13" s="36">
        <f>'1 кв.'!E28+'2 кв.'!E28+'3 кв.'!E28+'4 кв.'!E28</f>
        <v>7478.4000000000005</v>
      </c>
      <c r="D13" s="45"/>
    </row>
    <row r="14" spans="1:5" ht="15" customHeight="1" x14ac:dyDescent="0.25">
      <c r="A14" s="47"/>
      <c r="B14" s="50" t="s">
        <v>25</v>
      </c>
      <c r="C14" s="36">
        <f>'1 кв.'!E29+'2 кв.'!E29+'3 кв.'!E29+'4 кв.'!E29</f>
        <v>10465.200000000001</v>
      </c>
      <c r="D14" s="45"/>
    </row>
    <row r="15" spans="1:5" ht="15" customHeight="1" x14ac:dyDescent="0.25">
      <c r="A15" s="47"/>
      <c r="B15" s="50" t="s">
        <v>75</v>
      </c>
      <c r="C15" s="36">
        <f>'1 кв.'!E30+'2 кв.'!E30+'3 кв.'!E30+'4 кв.'!E30</f>
        <v>2462.4</v>
      </c>
      <c r="D15" s="45"/>
    </row>
    <row r="16" spans="1:5" ht="15.75" x14ac:dyDescent="0.25">
      <c r="A16" s="47"/>
      <c r="B16" s="50" t="s">
        <v>76</v>
      </c>
      <c r="C16" s="36">
        <f>'1 кв.'!E31+'2 кв.'!E31+'3 кв.'!E31+'4 кв.'!E31</f>
        <v>182.4</v>
      </c>
      <c r="D16" s="45"/>
    </row>
    <row r="17" spans="1:5" ht="15.75" x14ac:dyDescent="0.25">
      <c r="A17" s="47"/>
      <c r="B17" s="50" t="s">
        <v>77</v>
      </c>
      <c r="C17" s="36">
        <f>'1 кв.'!E32+'2 кв.'!E32+'3 кв.'!E32+'4 кв.'!E32</f>
        <v>1050</v>
      </c>
      <c r="D17" s="45"/>
    </row>
    <row r="18" spans="1:5" ht="15" customHeight="1" x14ac:dyDescent="0.25">
      <c r="A18" s="47"/>
      <c r="B18" s="50" t="s">
        <v>29</v>
      </c>
      <c r="C18" s="36">
        <f>'1 кв.'!E33+'2 кв.'!E33+'3 кв.'!E33+'4 кв.'!E33</f>
        <v>10841.399999999998</v>
      </c>
      <c r="D18" s="45"/>
    </row>
    <row r="19" spans="1:5" ht="15" customHeight="1" x14ac:dyDescent="0.25">
      <c r="A19" s="47"/>
      <c r="B19" s="50" t="s">
        <v>52</v>
      </c>
      <c r="C19" s="36">
        <f>'1 кв.'!E34+'2 кв.'!E34+'3 кв.'!E34+'4 кв.'!E34</f>
        <v>12312</v>
      </c>
      <c r="D19" s="45"/>
    </row>
    <row r="20" spans="1:5" ht="15.75" x14ac:dyDescent="0.25">
      <c r="A20" s="1"/>
      <c r="B20" s="44" t="s">
        <v>78</v>
      </c>
      <c r="C20" s="34">
        <f>SUM(C11:C19)</f>
        <v>47283.65</v>
      </c>
      <c r="D20" s="45"/>
      <c r="E20" s="49"/>
    </row>
    <row r="21" spans="1:5" ht="15" customHeight="1" x14ac:dyDescent="0.25">
      <c r="A21" s="1"/>
      <c r="B21" s="51" t="s">
        <v>79</v>
      </c>
      <c r="C21" s="34">
        <f>C6+C9-C20</f>
        <v>25258.239999999998</v>
      </c>
      <c r="D21" s="45"/>
    </row>
    <row r="22" spans="1:5" s="54" customFormat="1" ht="30" x14ac:dyDescent="0.25">
      <c r="A22" s="12"/>
      <c r="B22" s="52" t="s">
        <v>80</v>
      </c>
      <c r="C22" s="3" t="s">
        <v>81</v>
      </c>
      <c r="D22" s="53"/>
    </row>
    <row r="23" spans="1:5" s="54" customFormat="1" ht="15.75" x14ac:dyDescent="0.25">
      <c r="A23" s="12" t="s">
        <v>46</v>
      </c>
      <c r="B23" s="29" t="s">
        <v>45</v>
      </c>
      <c r="C23" s="29">
        <v>8</v>
      </c>
      <c r="D23" s="53">
        <f>C23*118.42</f>
        <v>947.36</v>
      </c>
    </row>
    <row r="24" spans="1:5" s="54" customFormat="1" ht="15.75" x14ac:dyDescent="0.25">
      <c r="A24" s="12" t="s">
        <v>55</v>
      </c>
      <c r="B24" s="29" t="s">
        <v>54</v>
      </c>
      <c r="C24" s="29">
        <v>8</v>
      </c>
      <c r="D24" s="53">
        <f>C24*126.7</f>
        <v>1013.6</v>
      </c>
    </row>
    <row r="25" spans="1:5" ht="15" customHeight="1" x14ac:dyDescent="0.25">
      <c r="A25" s="3"/>
      <c r="B25" s="33"/>
      <c r="C25" s="29"/>
      <c r="D25" s="45"/>
    </row>
    <row r="26" spans="1:5" s="59" customFormat="1" ht="15" customHeight="1" x14ac:dyDescent="0.25">
      <c r="A26" s="55"/>
      <c r="B26" s="56" t="s">
        <v>82</v>
      </c>
      <c r="C26" s="57">
        <f>SUM(C23:C25)</f>
        <v>16</v>
      </c>
      <c r="D26" s="58"/>
    </row>
    <row r="27" spans="1:5" ht="15.75" x14ac:dyDescent="0.25">
      <c r="A27" s="1"/>
      <c r="B27" s="44"/>
      <c r="C27" s="44"/>
      <c r="D27" s="45"/>
    </row>
    <row r="28" spans="1:5" ht="15.75" x14ac:dyDescent="0.25">
      <c r="A28" s="44" t="s">
        <v>83</v>
      </c>
      <c r="C28" s="44"/>
      <c r="D28" s="45"/>
    </row>
    <row r="29" spans="1:5" ht="15.75" x14ac:dyDescent="0.25">
      <c r="A29" s="1"/>
      <c r="B29" s="44"/>
      <c r="C29" s="44"/>
      <c r="D29" s="45"/>
    </row>
    <row r="30" spans="1:5" ht="15.75" x14ac:dyDescent="0.25">
      <c r="A30" s="1"/>
      <c r="B30" s="44"/>
      <c r="C30" s="44"/>
      <c r="D30" s="45"/>
    </row>
    <row r="31" spans="1:5" ht="15.75" x14ac:dyDescent="0.25">
      <c r="A31" s="1"/>
      <c r="B31" s="44"/>
      <c r="C31" s="44"/>
      <c r="D31" s="45"/>
    </row>
    <row r="32" spans="1:5" ht="15.75" x14ac:dyDescent="0.25">
      <c r="A32" s="1"/>
      <c r="B32" s="44"/>
      <c r="C32" s="44"/>
      <c r="D32" s="45"/>
    </row>
    <row r="33" spans="1:4" ht="15.75" x14ac:dyDescent="0.25">
      <c r="A33" s="1"/>
      <c r="B33" s="44"/>
      <c r="C33" s="44"/>
      <c r="D33" s="45"/>
    </row>
    <row r="34" spans="1:4" ht="15.75" x14ac:dyDescent="0.25">
      <c r="A34" s="1"/>
      <c r="B34" s="44"/>
      <c r="C34" s="44"/>
      <c r="D34" s="45"/>
    </row>
    <row r="35" spans="1:4" ht="15.75" x14ac:dyDescent="0.25">
      <c r="A35" s="1"/>
      <c r="B35" s="44"/>
      <c r="C35" s="44"/>
      <c r="D35" s="45"/>
    </row>
    <row r="36" spans="1:4" ht="15.75" x14ac:dyDescent="0.25">
      <c r="A36" s="1"/>
      <c r="B36" s="44"/>
      <c r="C36" s="44"/>
      <c r="D36" s="45"/>
    </row>
    <row r="37" spans="1:4" ht="15.75" x14ac:dyDescent="0.25">
      <c r="A37" s="1"/>
      <c r="B37" s="44"/>
      <c r="C37" s="44"/>
      <c r="D37" s="45"/>
    </row>
    <row r="38" spans="1:4" ht="15.75" x14ac:dyDescent="0.25">
      <c r="A38" s="1"/>
      <c r="B38" s="44"/>
      <c r="C38" s="44"/>
      <c r="D38" s="45"/>
    </row>
    <row r="39" spans="1:4" ht="15.75" x14ac:dyDescent="0.25">
      <c r="A39" s="1"/>
      <c r="B39" s="44"/>
      <c r="C39" s="44"/>
      <c r="D39" s="45"/>
    </row>
    <row r="40" spans="1:4" ht="15.75" x14ac:dyDescent="0.25">
      <c r="A40" s="1"/>
      <c r="B40" s="44"/>
      <c r="C40" s="44"/>
      <c r="D40" s="45"/>
    </row>
  </sheetData>
  <mergeCells count="6">
    <mergeCell ref="B10:C10"/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12</vt:i4>
      </vt:variant>
    </vt:vector>
  </HeadingPairs>
  <TitlesOfParts>
    <vt:vector size="17" baseType="lpstr">
      <vt:lpstr>1 кв.</vt:lpstr>
      <vt:lpstr>2 кв.</vt:lpstr>
      <vt:lpstr>3 кв.</vt:lpstr>
      <vt:lpstr>4 кв.</vt:lpstr>
      <vt:lpstr>отчет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  <vt:lpstr>'4 кв.'!Область_печати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2017-01-31T08:44:37Z</dcterms:modified>
</cp:coreProperties>
</file>