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кв.'!$A$80</definedName>
    <definedName name="_edn2" localSheetId="0">'1 кв.'!$A$82</definedName>
    <definedName name="_edn3" localSheetId="0">'1 кв.'!$A$83</definedName>
    <definedName name="_edn4" localSheetId="0">'1 кв.'!$A$84</definedName>
    <definedName name="_ednref1" localSheetId="0">'1 кв.'!#REF!</definedName>
    <definedName name="_ednref2" localSheetId="0">'1 кв.'!$A$53</definedName>
    <definedName name="_ednref3" localSheetId="0">'1 кв.'!$D$52</definedName>
    <definedName name="_ednref4" localSheetId="0">'1 кв.'!$D$53</definedName>
    <definedName name="_xlnm.Print_Area" localSheetId="0">'1 кв.'!$A$1:$E$52</definedName>
    <definedName name="_xlnm.Print_Area" localSheetId="1">'2 кв.'!$A$1:$E$65</definedName>
    <definedName name="_xlnm.Print_Area" localSheetId="2">'3 кв.'!$A$1:$E$63</definedName>
    <definedName name="_xlnm.Print_Area" localSheetId="3">'4 кв.'!$A$1:$E$61</definedName>
    <definedName name="_xlnm.Print_Area" localSheetId="4">'годовой отчет'!$A$1:$C$35</definedName>
  </definedNames>
  <calcPr calcId="145621"/>
</workbook>
</file>

<file path=xl/calcChain.xml><?xml version="1.0" encoding="utf-8"?>
<calcChain xmlns="http://schemas.openxmlformats.org/spreadsheetml/2006/main">
  <c r="E39" i="4" l="1"/>
  <c r="C15" i="5" l="1"/>
  <c r="C16" i="5"/>
  <c r="C17" i="5"/>
  <c r="C18" i="5"/>
  <c r="C19" i="5"/>
  <c r="C20" i="5"/>
  <c r="C21" i="5"/>
  <c r="C14" i="5"/>
  <c r="C12" i="5"/>
  <c r="C13" i="5"/>
  <c r="C33" i="5"/>
  <c r="C9" i="5"/>
  <c r="C8" i="5"/>
  <c r="C7" i="5"/>
  <c r="C6" i="5"/>
  <c r="E37" i="4"/>
  <c r="E35" i="4"/>
  <c r="E34" i="4"/>
  <c r="E32" i="4"/>
  <c r="E31" i="4"/>
  <c r="E30" i="4"/>
  <c r="E29" i="4"/>
  <c r="E28" i="4"/>
  <c r="B61" i="4" s="1"/>
  <c r="C22" i="5" l="1"/>
  <c r="C10" i="5"/>
  <c r="B63" i="3"/>
  <c r="E41" i="3"/>
  <c r="E38" i="3"/>
  <c r="E39" i="3"/>
  <c r="E37" i="3"/>
  <c r="C23" i="5" l="1"/>
  <c r="E35" i="3"/>
  <c r="E34" i="3"/>
  <c r="E32" i="3"/>
  <c r="E31" i="3"/>
  <c r="E30" i="3"/>
  <c r="E29" i="3"/>
  <c r="E28" i="3"/>
  <c r="B61" i="2" l="1"/>
  <c r="E39" i="2" l="1"/>
  <c r="E38" i="2"/>
  <c r="E37" i="2"/>
  <c r="E35" i="2" l="1"/>
  <c r="E34" i="2"/>
  <c r="E32" i="2"/>
  <c r="E31" i="2"/>
  <c r="E30" i="2"/>
  <c r="E29" i="2"/>
  <c r="E28" i="2"/>
  <c r="E41" i="2" s="1"/>
  <c r="B62" i="2" s="1"/>
  <c r="E30" i="1" l="1"/>
  <c r="E29" i="1"/>
  <c r="E28" i="1"/>
  <c r="E35" i="1" l="1"/>
  <c r="E34" i="1"/>
  <c r="E31" i="1"/>
  <c r="E32" i="1" l="1"/>
  <c r="E38" i="1" s="1"/>
</calcChain>
</file>

<file path=xl/sharedStrings.xml><?xml version="1.0" encoding="utf-8"?>
<sst xmlns="http://schemas.openxmlformats.org/spreadsheetml/2006/main" count="332" uniqueCount="101">
  <si>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</si>
  <si>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</si>
  <si>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</si>
  <si>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</si>
  <si>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</si>
  <si>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</si>
  <si>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</si>
  <si>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</si>
  <si>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</si>
  <si>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</si>
  <si>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</si>
  <si>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</si>
  <si>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</si>
  <si>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</si>
  <si>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</si>
  <si>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</si>
  <si>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</si>
  <si>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</si>
  <si>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</si>
  <si>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</si>
  <si>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</si>
  <si>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</si>
  <si>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</si>
  <si>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</si>
  <si>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</si>
  <si>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</si>
  <si>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</si>
  <si>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</si>
  <si>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</si>
  <si>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</si>
  <si>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</si>
  <si>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</si>
  <si>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</si>
  <si>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</si>
  <si>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</si>
  <si>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д.7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</si>
  <si>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Гребенник Валентина Николаевна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</si>
  <si>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46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</si>
  <si>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№48  от   01.05.2015 г.</t>
    </r>
  </si>
  <si>
    <t>Санитарное содержание придомовой территории дома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</si>
  <si>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</si>
  <si>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</si>
  <si>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</si>
  <si>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 влице председателя совета дома Гребенник В.Н.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</si>
  <si>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</si>
  <si>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</si>
  <si>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</si>
  <si>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</si>
  <si>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</si>
  <si>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</si>
  <si>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девятнадцать тысяч триста восемьдесят один (прописью) рубль 00 копеек.</t>
    </r>
  </si>
  <si>
    <t>"30" 06  2016 г.</t>
  </si>
  <si>
    <t>2 квартал</t>
  </si>
  <si>
    <t>Вынос эл.счетчиков (кв.2)</t>
  </si>
  <si>
    <t>Опломбирование эл.счетчиков (кв.2)</t>
  </si>
  <si>
    <t>Установка табличек -указателей над входами в подъезд (кв.9)</t>
  </si>
  <si>
    <t>июнь</t>
  </si>
  <si>
    <t>ч/час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</si>
  <si>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</si>
  <si>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</si>
  <si>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</si>
  <si>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</si>
  <si>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</si>
  <si>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</si>
  <si>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 влице председателя совета дома Гребенник В.Н.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</si>
  <si>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шесть тысяч пятьсот шестьдесят девять (прописью) рублей 20 копеек.</t>
    </r>
  </si>
  <si>
    <t>"30" 09  2016 г.</t>
  </si>
  <si>
    <t>3 квартал</t>
  </si>
  <si>
    <t>Замена общедомового счетчика (кв.2)</t>
  </si>
  <si>
    <t xml:space="preserve">Изготовление досок для настила на пол </t>
  </si>
  <si>
    <t>июль</t>
  </si>
  <si>
    <t>сентябрь</t>
  </si>
  <si>
    <t>в т.ч. Оплачено рем.и содерж.</t>
  </si>
  <si>
    <t>Установка защитного щита (кв.13)</t>
  </si>
  <si>
    <t>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</si>
  <si>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шесть тысяч двести двадцать девять (прописью) рублей 67 копеек.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</si>
  <si>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</si>
  <si>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</si>
  <si>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</si>
  <si>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</si>
  <si>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в т.ч. Оплачено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</si>
  <si>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</si>
  <si>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</si>
  <si>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</si>
  <si>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</t>
  </si>
  <si>
    <t>Осмотр</t>
  </si>
  <si>
    <t>Обслуживание ВДГО</t>
  </si>
  <si>
    <t>Проверка ВДПО</t>
  </si>
  <si>
    <t>Расходы по управлению МКД</t>
  </si>
  <si>
    <t>Итого расходов</t>
  </si>
  <si>
    <t>Остаток средств</t>
  </si>
  <si>
    <t>Наименование работ</t>
  </si>
  <si>
    <t>трудозатр ч-час</t>
  </si>
  <si>
    <t>декабрь</t>
  </si>
  <si>
    <t>ИТОГО</t>
  </si>
  <si>
    <t>Составил: инженер ПТО ____________________ Филиппенко Ю.А.</t>
  </si>
  <si>
    <t>по ж.д. ул. Комсомольская, д. 7</t>
  </si>
  <si>
    <t>"31" 12  2016 г.</t>
  </si>
  <si>
    <t>4 квартал</t>
  </si>
  <si>
    <t xml:space="preserve">Замена замка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</si>
  <si>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четыре тысячи восемьдесят один рубль 85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</si>
</sst>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43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8" xfId="0" applyFont="1" applyBorder="1" applyAlignment="1">
      <alignment horizontal="center" vertical="center" wrapText="1"/>
    </xf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/>
    <xf numFmtId="0" fontId="15" fillId="0" borderId="0" xfId="0" applyFont="1" applyAlignment="1"/>
    <xf numFmtId="4" fontId="15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4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4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7" xfId="0" applyFont="1" applyBorder="1"/>
    <xf numFmtId="0" fontId="14" fillId="3" borderId="7" xfId="0" applyFont="1" applyFill="1" applyBorder="1" applyAlignment="1">
      <alignment wrapText="1"/>
    </xf>
    <xf numFmtId="0" fontId="14" fillId="3" borderId="7" xfId="0" applyFont="1" applyFill="1" applyBorder="1" applyAlignment="1"/>
    <xf numFmtId="0" fontId="14" fillId="0" borderId="7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7" fillId="0" borderId="0" xfId="0" applyFont="1"/>
    <xf numFmtId="0" fontId="14" fillId="0" borderId="0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2" zoomScaleNormal="100" zoomScaleSheetLayoutView="100" workbookViewId="0">
      <selection activeCell="A45" sqref="A45:E4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12</v>
      </c>
      <c r="B1" s="75"/>
      <c r="C1" s="75"/>
      <c r="D1" s="75"/>
      <c r="E1" s="75"/>
    </row>
    <row r="2" spans="1:5" ht="32.25" customHeight="1" x14ac:dyDescent="0.25">
      <c r="A2" s="73" t="s">
        <v>13</v>
      </c>
      <c r="B2" s="74"/>
      <c r="C2" s="74"/>
      <c r="D2" s="74"/>
      <c r="E2" s="7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78" t="s">
        <v>15</v>
      </c>
      <c r="E4" s="7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76" t="s">
        <v>35</v>
      </c>
      <c r="B7" s="76"/>
      <c r="C7" s="76"/>
      <c r="D7" s="76"/>
      <c r="E7" s="76"/>
    </row>
    <row r="8" spans="1:5" x14ac:dyDescent="0.25">
      <c r="A8" s="77" t="s">
        <v>1</v>
      </c>
      <c r="B8" s="77"/>
      <c r="C8" s="77"/>
      <c r="D8" s="77"/>
      <c r="E8" s="77"/>
    </row>
    <row r="9" spans="1:5" ht="7.5" customHeight="1" x14ac:dyDescent="0.25">
      <c r="A9" s="71"/>
      <c r="B9" s="71"/>
      <c r="C9" s="71"/>
      <c r="D9" s="71"/>
      <c r="E9" s="71"/>
    </row>
    <row r="10" spans="1:5" x14ac:dyDescent="0.25">
      <c r="A10" s="72" t="s">
        <v>36</v>
      </c>
      <c r="B10" s="72"/>
      <c r="C10" s="72"/>
      <c r="D10" s="72"/>
      <c r="E10" s="72"/>
    </row>
    <row r="11" spans="1:5" ht="22.5" customHeight="1" x14ac:dyDescent="0.25">
      <c r="A11" s="79" t="s">
        <v>16</v>
      </c>
      <c r="B11" s="80"/>
      <c r="C11" s="80"/>
      <c r="D11" s="80"/>
      <c r="E11" s="80"/>
    </row>
    <row r="12" spans="1:5" ht="9" customHeight="1" x14ac:dyDescent="0.25">
      <c r="A12" s="71"/>
      <c r="B12" s="71"/>
      <c r="C12" s="71"/>
      <c r="D12" s="71"/>
      <c r="E12" s="71"/>
    </row>
    <row r="13" spans="1:5" ht="30.75" customHeight="1" x14ac:dyDescent="0.25">
      <c r="A13" s="72" t="s">
        <v>37</v>
      </c>
      <c r="B13" s="72"/>
      <c r="C13" s="72"/>
      <c r="D13" s="72"/>
      <c r="E13" s="72"/>
    </row>
    <row r="14" spans="1:5" x14ac:dyDescent="0.25">
      <c r="A14" s="77" t="s">
        <v>17</v>
      </c>
      <c r="B14" s="71"/>
      <c r="C14" s="71"/>
      <c r="D14" s="71"/>
      <c r="E14" s="71"/>
    </row>
    <row r="15" spans="1:5" x14ac:dyDescent="0.25">
      <c r="A15" s="71"/>
      <c r="B15" s="71"/>
      <c r="C15" s="71"/>
      <c r="D15" s="71"/>
      <c r="E15" s="71"/>
    </row>
    <row r="16" spans="1:5" x14ac:dyDescent="0.25">
      <c r="A16" s="72" t="s">
        <v>33</v>
      </c>
      <c r="B16" s="72"/>
      <c r="C16" s="72"/>
      <c r="D16" s="72"/>
      <c r="E16" s="72"/>
    </row>
    <row r="17" spans="1:7" ht="11.25" customHeight="1" x14ac:dyDescent="0.25">
      <c r="A17" s="77" t="s">
        <v>2</v>
      </c>
      <c r="B17" s="71"/>
      <c r="C17" s="71"/>
      <c r="D17" s="71"/>
      <c r="E17" s="7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2" t="s">
        <v>32</v>
      </c>
      <c r="B19" s="72"/>
      <c r="C19" s="72"/>
      <c r="D19" s="72"/>
      <c r="E19" s="72"/>
    </row>
    <row r="20" spans="1:7" ht="10.5" customHeight="1" x14ac:dyDescent="0.25">
      <c r="A20" s="77" t="s">
        <v>18</v>
      </c>
      <c r="B20" s="71"/>
      <c r="C20" s="71"/>
      <c r="D20" s="71"/>
      <c r="E20" s="71"/>
    </row>
    <row r="21" spans="1:7" x14ac:dyDescent="0.25">
      <c r="A21" s="71"/>
      <c r="B21" s="71"/>
      <c r="C21" s="71"/>
      <c r="D21" s="71"/>
      <c r="E21" s="71"/>
    </row>
    <row r="22" spans="1:7" ht="30.75" customHeight="1" x14ac:dyDescent="0.25">
      <c r="A22" s="72" t="s">
        <v>19</v>
      </c>
      <c r="B22" s="72"/>
      <c r="C22" s="72"/>
      <c r="D22" s="72"/>
      <c r="E22" s="72"/>
    </row>
    <row r="23" spans="1:7" x14ac:dyDescent="0.25">
      <c r="A23" s="71"/>
      <c r="B23" s="71"/>
      <c r="C23" s="71"/>
      <c r="D23" s="71"/>
      <c r="E23" s="71"/>
    </row>
    <row r="24" spans="1:7" ht="63.75" customHeight="1" x14ac:dyDescent="0.25">
      <c r="A24" s="72" t="s">
        <v>38</v>
      </c>
      <c r="B24" s="72"/>
      <c r="C24" s="72"/>
      <c r="D24" s="72"/>
      <c r="E24" s="72"/>
    </row>
    <row r="25" spans="1:7" ht="33.75" customHeight="1" x14ac:dyDescent="0.25">
      <c r="A25" s="81" t="s">
        <v>40</v>
      </c>
      <c r="B25" s="81"/>
      <c r="C25" s="81"/>
      <c r="D25" s="81"/>
      <c r="E25" s="81"/>
    </row>
    <row r="26" spans="1:7" x14ac:dyDescent="0.25">
      <c r="A26" s="81"/>
      <c r="B26" s="81"/>
      <c r="C26" s="81"/>
      <c r="D26" s="81"/>
      <c r="E26" s="81"/>
      <c r="F26" s="2">
        <v>594.9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3462.3180000000002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4015.5749999999998</v>
      </c>
    </row>
    <row r="30" spans="1:7" ht="51" x14ac:dyDescent="0.25">
      <c r="A30" s="10" t="s">
        <v>39</v>
      </c>
      <c r="B30" s="12" t="s">
        <v>30</v>
      </c>
      <c r="C30" s="3" t="s">
        <v>5</v>
      </c>
      <c r="D30" s="3">
        <v>2.0099999999999998</v>
      </c>
      <c r="E30" s="11">
        <f>D30*F26*G26</f>
        <v>3587.2469999999994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0.55000000000000004</v>
      </c>
      <c r="E31" s="11">
        <f>D31*F26*G26</f>
        <v>981.58500000000004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0.17</v>
      </c>
      <c r="E32" s="11">
        <f>D32*F26*G26</f>
        <v>303.399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1.32</v>
      </c>
      <c r="E33" s="26"/>
    </row>
    <row r="34" spans="1:5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2195.181</v>
      </c>
    </row>
    <row r="35" spans="1:5" ht="16.5" thickBot="1" x14ac:dyDescent="0.3">
      <c r="A35" s="29" t="s">
        <v>49</v>
      </c>
      <c r="B35" s="14" t="s">
        <v>34</v>
      </c>
      <c r="C35" s="15" t="s">
        <v>5</v>
      </c>
      <c r="D35" s="15">
        <v>2.7</v>
      </c>
      <c r="E35" s="16">
        <f>D35*F26*G26</f>
        <v>4818.6900000000005</v>
      </c>
    </row>
    <row r="36" spans="1:5" ht="15.75" thickBot="1" x14ac:dyDescent="0.3">
      <c r="A36" s="17" t="s">
        <v>44</v>
      </c>
      <c r="B36" s="18" t="s">
        <v>45</v>
      </c>
      <c r="C36" s="19" t="s">
        <v>46</v>
      </c>
      <c r="D36" s="19"/>
      <c r="E36" s="20">
        <v>17</v>
      </c>
    </row>
    <row r="37" spans="1:5" x14ac:dyDescent="0.25">
      <c r="A37" s="10"/>
      <c r="B37" s="12"/>
      <c r="C37" s="3"/>
      <c r="D37" s="3"/>
      <c r="E37" s="11"/>
    </row>
    <row r="38" spans="1:5" s="25" customFormat="1" ht="14.25" x14ac:dyDescent="0.2">
      <c r="A38" s="21" t="s">
        <v>47</v>
      </c>
      <c r="B38" s="22"/>
      <c r="C38" s="23"/>
      <c r="D38" s="23"/>
      <c r="E38" s="24">
        <f>SUM(E28:E37)</f>
        <v>19380.994999999999</v>
      </c>
    </row>
    <row r="40" spans="1:5" ht="42.75" customHeight="1" x14ac:dyDescent="0.25">
      <c r="A40" s="72" t="s">
        <v>50</v>
      </c>
      <c r="B40" s="72"/>
      <c r="C40" s="72"/>
      <c r="D40" s="72"/>
      <c r="E40" s="72"/>
    </row>
    <row r="41" spans="1:5" ht="30" customHeight="1" x14ac:dyDescent="0.25">
      <c r="A41" s="72" t="s">
        <v>23</v>
      </c>
      <c r="B41" s="72"/>
      <c r="C41" s="72"/>
      <c r="D41" s="72"/>
      <c r="E41" s="72"/>
    </row>
    <row r="42" spans="1:5" x14ac:dyDescent="0.25">
      <c r="A42" s="72" t="s">
        <v>22</v>
      </c>
      <c r="B42" s="72"/>
      <c r="C42" s="72"/>
      <c r="D42" s="72"/>
      <c r="E42" s="72"/>
    </row>
    <row r="43" spans="1:5" ht="31.5" customHeight="1" x14ac:dyDescent="0.25">
      <c r="A43" s="72" t="s">
        <v>48</v>
      </c>
      <c r="B43" s="72"/>
      <c r="C43" s="72"/>
      <c r="D43" s="72"/>
      <c r="E43" s="72"/>
    </row>
    <row r="44" spans="1:5" x14ac:dyDescent="0.25">
      <c r="A44" s="72" t="s">
        <v>20</v>
      </c>
      <c r="B44" s="72"/>
      <c r="C44" s="72"/>
      <c r="D44" s="72"/>
      <c r="E44" s="72"/>
    </row>
    <row r="45" spans="1:5" x14ac:dyDescent="0.25">
      <c r="A45" s="83" t="s">
        <v>6</v>
      </c>
      <c r="B45" s="83"/>
      <c r="C45" s="83"/>
      <c r="D45" s="83"/>
      <c r="E45" s="83"/>
    </row>
    <row r="46" spans="1:5" x14ac:dyDescent="0.25">
      <c r="A46" s="72" t="s">
        <v>20</v>
      </c>
      <c r="B46" s="72"/>
      <c r="C46" s="72"/>
      <c r="D46" s="72"/>
      <c r="E46" s="72"/>
    </row>
    <row r="47" spans="1:5" ht="15" customHeight="1" x14ac:dyDescent="0.25">
      <c r="A47" s="84" t="s">
        <v>42</v>
      </c>
      <c r="B47" s="84"/>
      <c r="C47" s="84"/>
      <c r="D47" s="84"/>
      <c r="E47" s="8"/>
    </row>
    <row r="48" spans="1:5" ht="11.25" customHeight="1" x14ac:dyDescent="0.25">
      <c r="B48" s="82" t="s">
        <v>21</v>
      </c>
      <c r="C48" s="82"/>
      <c r="D48" s="82"/>
      <c r="E48" s="9" t="s">
        <v>7</v>
      </c>
    </row>
    <row r="49" spans="1:5" x14ac:dyDescent="0.25">
      <c r="A49" s="6"/>
      <c r="B49" s="6"/>
      <c r="C49" s="6"/>
      <c r="D49" s="6"/>
      <c r="E49" s="6"/>
    </row>
    <row r="50" spans="1:5" x14ac:dyDescent="0.25">
      <c r="A50" s="85" t="s">
        <v>43</v>
      </c>
      <c r="B50" s="85"/>
      <c r="C50" s="85"/>
      <c r="D50" s="85"/>
      <c r="E50" s="8"/>
    </row>
    <row r="51" spans="1:5" ht="11.25" customHeight="1" x14ac:dyDescent="0.25">
      <c r="B51" s="82" t="s">
        <v>21</v>
      </c>
      <c r="C51" s="82"/>
      <c r="D51" s="82"/>
      <c r="E51" s="9" t="s">
        <v>7</v>
      </c>
    </row>
  </sheetData>
  <mergeCells count="34">
    <mergeCell ref="B48:D48"/>
    <mergeCell ref="B51:D51"/>
    <mergeCell ref="A42:E42"/>
    <mergeCell ref="A43:E43"/>
    <mergeCell ref="A44:E44"/>
    <mergeCell ref="A45:E45"/>
    <mergeCell ref="A46:E46"/>
    <mergeCell ref="A47:D47"/>
    <mergeCell ref="A50:D50"/>
    <mergeCell ref="A24:E24"/>
    <mergeCell ref="A25:E25"/>
    <mergeCell ref="A26:E26"/>
    <mergeCell ref="A40:E40"/>
    <mergeCell ref="A41:E41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26" zoomScaleNormal="100" zoomScaleSheetLayoutView="100" workbookViewId="0">
      <selection activeCell="A38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12</v>
      </c>
      <c r="B1" s="75"/>
      <c r="C1" s="75"/>
      <c r="D1" s="75"/>
      <c r="E1" s="75"/>
    </row>
    <row r="2" spans="1:5" ht="31.5" customHeight="1" x14ac:dyDescent="0.25">
      <c r="A2" s="73" t="s">
        <v>13</v>
      </c>
      <c r="B2" s="74"/>
      <c r="C2" s="74"/>
      <c r="D2" s="74"/>
      <c r="E2" s="74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8" t="s">
        <v>51</v>
      </c>
      <c r="E4" s="78"/>
    </row>
    <row r="5" spans="1:5" x14ac:dyDescent="0.25">
      <c r="A5" s="27"/>
      <c r="B5" s="4"/>
      <c r="C5" s="4"/>
      <c r="D5" s="4"/>
      <c r="E5" s="4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76" t="s">
        <v>35</v>
      </c>
      <c r="B7" s="76"/>
      <c r="C7" s="76"/>
      <c r="D7" s="76"/>
      <c r="E7" s="76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1"/>
      <c r="B9" s="71"/>
      <c r="C9" s="71"/>
      <c r="D9" s="71"/>
      <c r="E9" s="71"/>
    </row>
    <row r="10" spans="1:5" x14ac:dyDescent="0.25">
      <c r="A10" s="72" t="s">
        <v>36</v>
      </c>
      <c r="B10" s="72"/>
      <c r="C10" s="72"/>
      <c r="D10" s="72"/>
      <c r="E10" s="72"/>
    </row>
    <row r="11" spans="1:5" ht="26.25" customHeight="1" x14ac:dyDescent="0.25">
      <c r="A11" s="79" t="s">
        <v>16</v>
      </c>
      <c r="B11" s="80"/>
      <c r="C11" s="80"/>
      <c r="D11" s="80"/>
      <c r="E11" s="80"/>
    </row>
    <row r="12" spans="1:5" x14ac:dyDescent="0.25">
      <c r="A12" s="71"/>
      <c r="B12" s="71"/>
      <c r="C12" s="71"/>
      <c r="D12" s="71"/>
      <c r="E12" s="71"/>
    </row>
    <row r="13" spans="1:5" x14ac:dyDescent="0.25">
      <c r="A13" s="72" t="s">
        <v>37</v>
      </c>
      <c r="B13" s="72"/>
      <c r="C13" s="72"/>
      <c r="D13" s="72"/>
      <c r="E13" s="72"/>
    </row>
    <row r="14" spans="1:5" x14ac:dyDescent="0.25">
      <c r="A14" s="77" t="s">
        <v>17</v>
      </c>
      <c r="B14" s="71"/>
      <c r="C14" s="71"/>
      <c r="D14" s="71"/>
      <c r="E14" s="71"/>
    </row>
    <row r="15" spans="1:5" x14ac:dyDescent="0.25">
      <c r="A15" s="71"/>
      <c r="B15" s="71"/>
      <c r="C15" s="71"/>
      <c r="D15" s="71"/>
      <c r="E15" s="71"/>
    </row>
    <row r="16" spans="1:5" x14ac:dyDescent="0.25">
      <c r="A16" s="72" t="s">
        <v>33</v>
      </c>
      <c r="B16" s="72"/>
      <c r="C16" s="72"/>
      <c r="D16" s="72"/>
      <c r="E16" s="72"/>
    </row>
    <row r="17" spans="1:7" ht="11.25" customHeight="1" x14ac:dyDescent="0.25">
      <c r="A17" s="77" t="s">
        <v>2</v>
      </c>
      <c r="B17" s="71"/>
      <c r="C17" s="71"/>
      <c r="D17" s="71"/>
      <c r="E17" s="71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72" t="s">
        <v>32</v>
      </c>
      <c r="B19" s="72"/>
      <c r="C19" s="72"/>
      <c r="D19" s="72"/>
      <c r="E19" s="72"/>
    </row>
    <row r="20" spans="1:7" ht="10.5" customHeight="1" x14ac:dyDescent="0.25">
      <c r="A20" s="77" t="s">
        <v>18</v>
      </c>
      <c r="B20" s="71"/>
      <c r="C20" s="71"/>
      <c r="D20" s="71"/>
      <c r="E20" s="71"/>
    </row>
    <row r="21" spans="1:7" x14ac:dyDescent="0.25">
      <c r="A21" s="71"/>
      <c r="B21" s="71"/>
      <c r="C21" s="71"/>
      <c r="D21" s="71"/>
      <c r="E21" s="71"/>
    </row>
    <row r="22" spans="1:7" ht="30.75" customHeight="1" x14ac:dyDescent="0.25">
      <c r="A22" s="72" t="s">
        <v>19</v>
      </c>
      <c r="B22" s="72"/>
      <c r="C22" s="72"/>
      <c r="D22" s="72"/>
      <c r="E22" s="72"/>
    </row>
    <row r="23" spans="1:7" x14ac:dyDescent="0.25">
      <c r="A23" s="71"/>
      <c r="B23" s="71"/>
      <c r="C23" s="71"/>
      <c r="D23" s="71"/>
      <c r="E23" s="71"/>
    </row>
    <row r="24" spans="1:7" ht="63.75" customHeight="1" x14ac:dyDescent="0.25">
      <c r="A24" s="72" t="s">
        <v>38</v>
      </c>
      <c r="B24" s="72"/>
      <c r="C24" s="72"/>
      <c r="D24" s="72"/>
      <c r="E24" s="72"/>
    </row>
    <row r="25" spans="1:7" ht="33.75" customHeight="1" x14ac:dyDescent="0.25">
      <c r="A25" s="81" t="s">
        <v>40</v>
      </c>
      <c r="B25" s="81"/>
      <c r="C25" s="81"/>
      <c r="D25" s="81"/>
      <c r="E25" s="81"/>
    </row>
    <row r="26" spans="1:7" x14ac:dyDescent="0.25">
      <c r="A26" s="81"/>
      <c r="B26" s="81"/>
      <c r="C26" s="81"/>
      <c r="D26" s="81"/>
      <c r="E26" s="81"/>
      <c r="F26" s="2">
        <v>594.9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2748.4380000000001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4015.5749999999998</v>
      </c>
    </row>
    <row r="30" spans="1:7" ht="38.25" x14ac:dyDescent="0.25">
      <c r="A30" s="10" t="s">
        <v>39</v>
      </c>
      <c r="B30" s="12" t="s">
        <v>58</v>
      </c>
      <c r="C30" s="3" t="s">
        <v>5</v>
      </c>
      <c r="D30" s="3">
        <v>2.0499999999999998</v>
      </c>
      <c r="E30" s="11">
        <f>D30*F26*G26</f>
        <v>3658.6349999999993</v>
      </c>
    </row>
    <row r="31" spans="1:7" ht="60" x14ac:dyDescent="0.25">
      <c r="A31" s="10" t="s">
        <v>28</v>
      </c>
      <c r="B31" s="12" t="s">
        <v>58</v>
      </c>
      <c r="C31" s="3" t="s">
        <v>5</v>
      </c>
      <c r="D31" s="3">
        <v>0.59</v>
      </c>
      <c r="E31" s="11">
        <f>D31*F26*G26</f>
        <v>1052.973</v>
      </c>
    </row>
    <row r="32" spans="1:7" ht="38.25" x14ac:dyDescent="0.25">
      <c r="A32" s="10" t="s">
        <v>27</v>
      </c>
      <c r="B32" s="12" t="s">
        <v>58</v>
      </c>
      <c r="C32" s="3" t="s">
        <v>5</v>
      </c>
      <c r="D32" s="3">
        <v>0.17</v>
      </c>
      <c r="E32" s="11">
        <f>D32*F26*G26</f>
        <v>303.399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1.32</v>
      </c>
      <c r="E33" s="26"/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4925.771999999999</v>
      </c>
    </row>
    <row r="35" spans="1:5" ht="16.5" thickBot="1" x14ac:dyDescent="0.3">
      <c r="A35" s="29" t="s">
        <v>49</v>
      </c>
      <c r="B35" s="14" t="s">
        <v>34</v>
      </c>
      <c r="C35" s="15" t="s">
        <v>5</v>
      </c>
      <c r="D35" s="15">
        <v>2.7</v>
      </c>
      <c r="E35" s="16">
        <f>D35*F26*G26</f>
        <v>4818.6900000000005</v>
      </c>
    </row>
    <row r="36" spans="1:5" ht="15.75" thickBot="1" x14ac:dyDescent="0.3">
      <c r="A36" s="17" t="s">
        <v>44</v>
      </c>
      <c r="B36" s="18" t="s">
        <v>52</v>
      </c>
      <c r="C36" s="19" t="s">
        <v>46</v>
      </c>
      <c r="D36" s="19"/>
      <c r="E36" s="20">
        <v>14576.93</v>
      </c>
    </row>
    <row r="37" spans="1:5" x14ac:dyDescent="0.25">
      <c r="A37" s="32" t="s">
        <v>53</v>
      </c>
      <c r="B37" s="12" t="s">
        <v>56</v>
      </c>
      <c r="C37" s="39" t="s">
        <v>57</v>
      </c>
      <c r="D37" s="30">
        <v>1</v>
      </c>
      <c r="E37" s="31">
        <f>D37*126.7</f>
        <v>126.7</v>
      </c>
    </row>
    <row r="38" spans="1:5" ht="30" x14ac:dyDescent="0.25">
      <c r="A38" s="32" t="s">
        <v>54</v>
      </c>
      <c r="B38" s="12" t="s">
        <v>56</v>
      </c>
      <c r="C38" s="3" t="s">
        <v>57</v>
      </c>
      <c r="D38" s="3">
        <v>1.5</v>
      </c>
      <c r="E38" s="11">
        <f>D38*126.7</f>
        <v>190.05</v>
      </c>
    </row>
    <row r="39" spans="1:5" ht="30" x14ac:dyDescent="0.25">
      <c r="A39" s="32" t="s">
        <v>55</v>
      </c>
      <c r="B39" s="12" t="s">
        <v>56</v>
      </c>
      <c r="C39" s="3" t="s">
        <v>57</v>
      </c>
      <c r="D39" s="3">
        <v>1.2</v>
      </c>
      <c r="E39" s="11">
        <f>D39*126.7</f>
        <v>152.04</v>
      </c>
    </row>
    <row r="40" spans="1:5" x14ac:dyDescent="0.25">
      <c r="A40" s="10"/>
      <c r="B40" s="12"/>
      <c r="C40" s="3"/>
      <c r="D40" s="3"/>
      <c r="E40" s="11"/>
    </row>
    <row r="41" spans="1:5" s="25" customFormat="1" ht="14.25" x14ac:dyDescent="0.2">
      <c r="A41" s="21" t="s">
        <v>47</v>
      </c>
      <c r="B41" s="22"/>
      <c r="C41" s="23"/>
      <c r="D41" s="23"/>
      <c r="E41" s="24">
        <f>SUM(E28:E40)</f>
        <v>36569.201999999997</v>
      </c>
    </row>
    <row r="43" spans="1:5" ht="32.25" customHeight="1" x14ac:dyDescent="0.25">
      <c r="A43" s="72" t="s">
        <v>65</v>
      </c>
      <c r="B43" s="72"/>
      <c r="C43" s="72"/>
      <c r="D43" s="72"/>
      <c r="E43" s="72"/>
    </row>
    <row r="44" spans="1:5" ht="32.25" customHeight="1" x14ac:dyDescent="0.25">
      <c r="A44" s="72" t="s">
        <v>23</v>
      </c>
      <c r="B44" s="72"/>
      <c r="C44" s="72"/>
      <c r="D44" s="72"/>
      <c r="E44" s="72"/>
    </row>
    <row r="45" spans="1:5" x14ac:dyDescent="0.25">
      <c r="A45" s="72" t="s">
        <v>22</v>
      </c>
      <c r="B45" s="72"/>
      <c r="C45" s="72"/>
      <c r="D45" s="72"/>
      <c r="E45" s="72"/>
    </row>
    <row r="46" spans="1:5" x14ac:dyDescent="0.25">
      <c r="A46" s="72" t="s">
        <v>48</v>
      </c>
      <c r="B46" s="72"/>
      <c r="C46" s="72"/>
      <c r="D46" s="72"/>
      <c r="E46" s="72"/>
    </row>
    <row r="47" spans="1:5" x14ac:dyDescent="0.25">
      <c r="A47" s="72" t="s">
        <v>20</v>
      </c>
      <c r="B47" s="72"/>
      <c r="C47" s="72"/>
      <c r="D47" s="72"/>
      <c r="E47" s="72"/>
    </row>
    <row r="48" spans="1:5" x14ac:dyDescent="0.25">
      <c r="A48" s="83" t="s">
        <v>6</v>
      </c>
      <c r="B48" s="83"/>
      <c r="C48" s="83"/>
      <c r="D48" s="83"/>
      <c r="E48" s="83"/>
    </row>
    <row r="49" spans="1:5" x14ac:dyDescent="0.25">
      <c r="A49" s="72" t="s">
        <v>20</v>
      </c>
      <c r="B49" s="72"/>
      <c r="C49" s="72"/>
      <c r="D49" s="72"/>
      <c r="E49" s="72"/>
    </row>
    <row r="50" spans="1:5" x14ac:dyDescent="0.25">
      <c r="A50" s="84" t="s">
        <v>42</v>
      </c>
      <c r="B50" s="84"/>
      <c r="C50" s="84"/>
      <c r="D50" s="84"/>
      <c r="E50" s="8"/>
    </row>
    <row r="51" spans="1:5" x14ac:dyDescent="0.25">
      <c r="B51" s="82" t="s">
        <v>21</v>
      </c>
      <c r="C51" s="82"/>
      <c r="D51" s="82"/>
      <c r="E51" s="9" t="s">
        <v>7</v>
      </c>
    </row>
    <row r="52" spans="1:5" x14ac:dyDescent="0.25">
      <c r="A52" s="28"/>
      <c r="B52" s="28"/>
      <c r="C52" s="28"/>
      <c r="D52" s="28"/>
      <c r="E52" s="28"/>
    </row>
    <row r="53" spans="1:5" x14ac:dyDescent="0.25">
      <c r="A53" s="85" t="s">
        <v>64</v>
      </c>
      <c r="B53" s="85"/>
      <c r="C53" s="85"/>
      <c r="D53" s="85"/>
      <c r="E53" s="8"/>
    </row>
    <row r="54" spans="1:5" x14ac:dyDescent="0.25">
      <c r="B54" s="82" t="s">
        <v>21</v>
      </c>
      <c r="C54" s="82"/>
      <c r="D54" s="82"/>
      <c r="E54" s="9" t="s">
        <v>7</v>
      </c>
    </row>
    <row r="58" spans="1:5" x14ac:dyDescent="0.25">
      <c r="A58" s="25" t="s">
        <v>59</v>
      </c>
    </row>
    <row r="59" spans="1:5" x14ac:dyDescent="0.25">
      <c r="A59" s="2" t="s">
        <v>60</v>
      </c>
      <c r="B59" s="35">
        <v>13146.06</v>
      </c>
    </row>
    <row r="60" spans="1:5" ht="15.75" x14ac:dyDescent="0.25">
      <c r="A60" s="36" t="s">
        <v>61</v>
      </c>
      <c r="B60" s="37">
        <v>59341.35</v>
      </c>
    </row>
    <row r="61" spans="1:5" x14ac:dyDescent="0.25">
      <c r="A61" s="2" t="s">
        <v>63</v>
      </c>
      <c r="B61" s="37">
        <f>59175.65+1350</f>
        <v>60525.65</v>
      </c>
    </row>
    <row r="62" spans="1:5" x14ac:dyDescent="0.25">
      <c r="A62" s="38" t="s">
        <v>62</v>
      </c>
      <c r="B62" s="35">
        <f>B59+B61-('1 кв.'!E38+'2 кв.'!E41)</f>
        <v>17721.513000000006</v>
      </c>
    </row>
  </sheetData>
  <mergeCells count="34"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26" zoomScaleNormal="100" zoomScaleSheetLayoutView="100" workbookViewId="0">
      <selection activeCell="A44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12</v>
      </c>
      <c r="B1" s="75"/>
      <c r="C1" s="75"/>
      <c r="D1" s="75"/>
      <c r="E1" s="75"/>
    </row>
    <row r="2" spans="1:5" ht="30.75" customHeight="1" x14ac:dyDescent="0.25">
      <c r="A2" s="73" t="s">
        <v>13</v>
      </c>
      <c r="B2" s="74"/>
      <c r="C2" s="74"/>
      <c r="D2" s="74"/>
      <c r="E2" s="74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8" t="s">
        <v>66</v>
      </c>
      <c r="E4" s="78"/>
    </row>
    <row r="5" spans="1:5" x14ac:dyDescent="0.25">
      <c r="A5" s="33"/>
      <c r="B5" s="4"/>
      <c r="C5" s="4"/>
      <c r="D5" s="4"/>
      <c r="E5" s="4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76" t="s">
        <v>35</v>
      </c>
      <c r="B7" s="76"/>
      <c r="C7" s="76"/>
      <c r="D7" s="76"/>
      <c r="E7" s="76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1"/>
      <c r="B9" s="71"/>
      <c r="C9" s="71"/>
      <c r="D9" s="71"/>
      <c r="E9" s="71"/>
    </row>
    <row r="10" spans="1:5" x14ac:dyDescent="0.25">
      <c r="A10" s="72" t="s">
        <v>36</v>
      </c>
      <c r="B10" s="72"/>
      <c r="C10" s="72"/>
      <c r="D10" s="72"/>
      <c r="E10" s="72"/>
    </row>
    <row r="11" spans="1:5" ht="28.5" customHeight="1" x14ac:dyDescent="0.25">
      <c r="A11" s="79" t="s">
        <v>16</v>
      </c>
      <c r="B11" s="80"/>
      <c r="C11" s="80"/>
      <c r="D11" s="80"/>
      <c r="E11" s="80"/>
    </row>
    <row r="12" spans="1:5" x14ac:dyDescent="0.25">
      <c r="A12" s="71"/>
      <c r="B12" s="71"/>
      <c r="C12" s="71"/>
      <c r="D12" s="71"/>
      <c r="E12" s="71"/>
    </row>
    <row r="13" spans="1:5" ht="30.75" customHeight="1" x14ac:dyDescent="0.25">
      <c r="A13" s="72" t="s">
        <v>37</v>
      </c>
      <c r="B13" s="72"/>
      <c r="C13" s="72"/>
      <c r="D13" s="72"/>
      <c r="E13" s="72"/>
    </row>
    <row r="14" spans="1:5" x14ac:dyDescent="0.25">
      <c r="A14" s="77" t="s">
        <v>17</v>
      </c>
      <c r="B14" s="71"/>
      <c r="C14" s="71"/>
      <c r="D14" s="71"/>
      <c r="E14" s="71"/>
    </row>
    <row r="15" spans="1:5" x14ac:dyDescent="0.25">
      <c r="A15" s="71"/>
      <c r="B15" s="71"/>
      <c r="C15" s="71"/>
      <c r="D15" s="71"/>
      <c r="E15" s="71"/>
    </row>
    <row r="16" spans="1:5" x14ac:dyDescent="0.25">
      <c r="A16" s="72" t="s">
        <v>33</v>
      </c>
      <c r="B16" s="72"/>
      <c r="C16" s="72"/>
      <c r="D16" s="72"/>
      <c r="E16" s="72"/>
    </row>
    <row r="17" spans="1:7" ht="11.25" customHeight="1" x14ac:dyDescent="0.25">
      <c r="A17" s="77" t="s">
        <v>2</v>
      </c>
      <c r="B17" s="71"/>
      <c r="C17" s="71"/>
      <c r="D17" s="71"/>
      <c r="E17" s="71"/>
    </row>
    <row r="18" spans="1:7" ht="11.25" customHeight="1" x14ac:dyDescent="0.25">
      <c r="A18" s="34"/>
      <c r="B18" s="33"/>
      <c r="C18" s="33"/>
      <c r="D18" s="33"/>
      <c r="E18" s="33"/>
    </row>
    <row r="19" spans="1:7" x14ac:dyDescent="0.25">
      <c r="A19" s="72" t="s">
        <v>32</v>
      </c>
      <c r="B19" s="72"/>
      <c r="C19" s="72"/>
      <c r="D19" s="72"/>
      <c r="E19" s="72"/>
    </row>
    <row r="20" spans="1:7" ht="10.5" customHeight="1" x14ac:dyDescent="0.25">
      <c r="A20" s="77" t="s">
        <v>18</v>
      </c>
      <c r="B20" s="71"/>
      <c r="C20" s="71"/>
      <c r="D20" s="71"/>
      <c r="E20" s="71"/>
    </row>
    <row r="21" spans="1:7" x14ac:dyDescent="0.25">
      <c r="A21" s="71"/>
      <c r="B21" s="71"/>
      <c r="C21" s="71"/>
      <c r="D21" s="71"/>
      <c r="E21" s="71"/>
    </row>
    <row r="22" spans="1:7" ht="30.75" customHeight="1" x14ac:dyDescent="0.25">
      <c r="A22" s="72" t="s">
        <v>19</v>
      </c>
      <c r="B22" s="72"/>
      <c r="C22" s="72"/>
      <c r="D22" s="72"/>
      <c r="E22" s="72"/>
    </row>
    <row r="23" spans="1:7" x14ac:dyDescent="0.25">
      <c r="A23" s="71"/>
      <c r="B23" s="71"/>
      <c r="C23" s="71"/>
      <c r="D23" s="71"/>
      <c r="E23" s="71"/>
    </row>
    <row r="24" spans="1:7" ht="63.75" customHeight="1" x14ac:dyDescent="0.25">
      <c r="A24" s="72" t="s">
        <v>38</v>
      </c>
      <c r="B24" s="72"/>
      <c r="C24" s="72"/>
      <c r="D24" s="72"/>
      <c r="E24" s="72"/>
    </row>
    <row r="25" spans="1:7" ht="33.75" customHeight="1" x14ac:dyDescent="0.25">
      <c r="A25" s="81" t="s">
        <v>40</v>
      </c>
      <c r="B25" s="81"/>
      <c r="C25" s="81"/>
      <c r="D25" s="81"/>
      <c r="E25" s="81"/>
    </row>
    <row r="26" spans="1:7" x14ac:dyDescent="0.25">
      <c r="A26" s="81"/>
      <c r="B26" s="81"/>
      <c r="C26" s="81"/>
      <c r="D26" s="81"/>
      <c r="E26" s="81"/>
      <c r="F26" s="2">
        <v>594.9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2748.4380000000001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4176.1979999999994</v>
      </c>
    </row>
    <row r="30" spans="1:7" ht="38.25" x14ac:dyDescent="0.25">
      <c r="A30" s="10" t="s">
        <v>39</v>
      </c>
      <c r="B30" s="12" t="s">
        <v>58</v>
      </c>
      <c r="C30" s="3" t="s">
        <v>5</v>
      </c>
      <c r="D30" s="3">
        <v>2.0499999999999998</v>
      </c>
      <c r="E30" s="11">
        <f>D30*F26*G26</f>
        <v>3658.6349999999993</v>
      </c>
    </row>
    <row r="31" spans="1:7" ht="60" x14ac:dyDescent="0.25">
      <c r="A31" s="10" t="s">
        <v>28</v>
      </c>
      <c r="B31" s="12" t="s">
        <v>58</v>
      </c>
      <c r="C31" s="3" t="s">
        <v>5</v>
      </c>
      <c r="D31" s="3">
        <v>0.59</v>
      </c>
      <c r="E31" s="11">
        <f>D31*F26*G26</f>
        <v>1052.973</v>
      </c>
    </row>
    <row r="32" spans="1:7" ht="38.25" x14ac:dyDescent="0.25">
      <c r="A32" s="10" t="s">
        <v>27</v>
      </c>
      <c r="B32" s="12" t="s">
        <v>58</v>
      </c>
      <c r="C32" s="3" t="s">
        <v>5</v>
      </c>
      <c r="D32" s="3">
        <v>0.17</v>
      </c>
      <c r="E32" s="11">
        <f>D32*F26*G26</f>
        <v>303.399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1.32</v>
      </c>
      <c r="E33" s="26"/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4925.771999999999</v>
      </c>
    </row>
    <row r="35" spans="1:5" ht="16.5" thickBot="1" x14ac:dyDescent="0.3">
      <c r="A35" s="29" t="s">
        <v>49</v>
      </c>
      <c r="B35" s="14" t="s">
        <v>34</v>
      </c>
      <c r="C35" s="15" t="s">
        <v>5</v>
      </c>
      <c r="D35" s="15">
        <v>2.7</v>
      </c>
      <c r="E35" s="16">
        <f>D35*F26*G26</f>
        <v>4818.6900000000005</v>
      </c>
    </row>
    <row r="36" spans="1:5" s="47" customFormat="1" ht="15.75" thickBot="1" x14ac:dyDescent="0.3">
      <c r="A36" s="43" t="s">
        <v>44</v>
      </c>
      <c r="B36" s="44" t="s">
        <v>67</v>
      </c>
      <c r="C36" s="45" t="s">
        <v>46</v>
      </c>
      <c r="D36" s="45"/>
      <c r="E36" s="46">
        <v>3151.86</v>
      </c>
    </row>
    <row r="37" spans="1:5" ht="30" x14ac:dyDescent="0.25">
      <c r="A37" s="32" t="s">
        <v>68</v>
      </c>
      <c r="B37" s="12" t="s">
        <v>70</v>
      </c>
      <c r="C37" s="39" t="s">
        <v>57</v>
      </c>
      <c r="D37" s="3">
        <v>2</v>
      </c>
      <c r="E37" s="11">
        <f>D37*126.7</f>
        <v>253.4</v>
      </c>
    </row>
    <row r="38" spans="1:5" ht="30" x14ac:dyDescent="0.25">
      <c r="A38" s="32" t="s">
        <v>69</v>
      </c>
      <c r="B38" s="12" t="s">
        <v>71</v>
      </c>
      <c r="C38" s="3" t="s">
        <v>57</v>
      </c>
      <c r="D38" s="3">
        <v>7</v>
      </c>
      <c r="E38" s="11">
        <f t="shared" ref="E38:E39" si="0">D38*126.7</f>
        <v>886.9</v>
      </c>
    </row>
    <row r="39" spans="1:5" ht="30" x14ac:dyDescent="0.25">
      <c r="A39" s="32" t="s">
        <v>73</v>
      </c>
      <c r="B39" s="12" t="s">
        <v>71</v>
      </c>
      <c r="C39" s="3" t="s">
        <v>57</v>
      </c>
      <c r="D39" s="3">
        <v>2</v>
      </c>
      <c r="E39" s="11">
        <f t="shared" si="0"/>
        <v>253.4</v>
      </c>
    </row>
    <row r="40" spans="1:5" x14ac:dyDescent="0.25">
      <c r="A40" s="10"/>
      <c r="B40" s="12"/>
      <c r="C40" s="3"/>
      <c r="D40" s="3"/>
      <c r="E40" s="11"/>
    </row>
    <row r="41" spans="1:5" s="25" customFormat="1" ht="14.25" x14ac:dyDescent="0.2">
      <c r="A41" s="21" t="s">
        <v>47</v>
      </c>
      <c r="B41" s="22"/>
      <c r="C41" s="23"/>
      <c r="D41" s="23"/>
      <c r="E41" s="24">
        <f>SUM(E28:E40)</f>
        <v>26229.665000000001</v>
      </c>
    </row>
    <row r="43" spans="1:5" ht="30" customHeight="1" x14ac:dyDescent="0.25">
      <c r="A43" s="86" t="s">
        <v>75</v>
      </c>
      <c r="B43" s="86"/>
      <c r="C43" s="86"/>
      <c r="D43" s="86"/>
      <c r="E43" s="86"/>
    </row>
    <row r="44" spans="1:5" ht="30" customHeight="1" x14ac:dyDescent="0.25">
      <c r="A44" s="72" t="s">
        <v>23</v>
      </c>
      <c r="B44" s="72"/>
      <c r="C44" s="72"/>
      <c r="D44" s="72"/>
      <c r="E44" s="72"/>
    </row>
    <row r="45" spans="1:5" x14ac:dyDescent="0.25">
      <c r="A45" s="72" t="s">
        <v>22</v>
      </c>
      <c r="B45" s="72"/>
      <c r="C45" s="72"/>
      <c r="D45" s="72"/>
      <c r="E45" s="72"/>
    </row>
    <row r="46" spans="1:5" ht="30" customHeight="1" x14ac:dyDescent="0.25">
      <c r="A46" s="72" t="s">
        <v>48</v>
      </c>
      <c r="B46" s="72"/>
      <c r="C46" s="72"/>
      <c r="D46" s="72"/>
      <c r="E46" s="72"/>
    </row>
    <row r="47" spans="1:5" x14ac:dyDescent="0.25">
      <c r="A47" s="72" t="s">
        <v>20</v>
      </c>
      <c r="B47" s="72"/>
      <c r="C47" s="72"/>
      <c r="D47" s="72"/>
      <c r="E47" s="72"/>
    </row>
    <row r="48" spans="1:5" x14ac:dyDescent="0.25">
      <c r="A48" s="83" t="s">
        <v>6</v>
      </c>
      <c r="B48" s="83"/>
      <c r="C48" s="83"/>
      <c r="D48" s="83"/>
      <c r="E48" s="83"/>
    </row>
    <row r="49" spans="1:5" x14ac:dyDescent="0.25">
      <c r="A49" s="72" t="s">
        <v>20</v>
      </c>
      <c r="B49" s="72"/>
      <c r="C49" s="72"/>
      <c r="D49" s="72"/>
      <c r="E49" s="72"/>
    </row>
    <row r="50" spans="1:5" x14ac:dyDescent="0.25">
      <c r="A50" s="84" t="s">
        <v>42</v>
      </c>
      <c r="B50" s="84"/>
      <c r="C50" s="84"/>
      <c r="D50" s="84"/>
      <c r="E50" s="8"/>
    </row>
    <row r="51" spans="1:5" x14ac:dyDescent="0.25">
      <c r="B51" s="82" t="s">
        <v>21</v>
      </c>
      <c r="C51" s="82"/>
      <c r="D51" s="82"/>
      <c r="E51" s="9" t="s">
        <v>7</v>
      </c>
    </row>
    <row r="52" spans="1:5" x14ac:dyDescent="0.25">
      <c r="A52" s="34"/>
      <c r="B52" s="34"/>
      <c r="C52" s="34"/>
      <c r="D52" s="34"/>
      <c r="E52" s="34"/>
    </row>
    <row r="53" spans="1:5" x14ac:dyDescent="0.25">
      <c r="A53" s="85" t="s">
        <v>64</v>
      </c>
      <c r="B53" s="85"/>
      <c r="C53" s="85"/>
      <c r="D53" s="85"/>
      <c r="E53" s="8"/>
    </row>
    <row r="54" spans="1:5" x14ac:dyDescent="0.25">
      <c r="B54" s="82" t="s">
        <v>21</v>
      </c>
      <c r="C54" s="82"/>
      <c r="D54" s="82"/>
      <c r="E54" s="9" t="s">
        <v>7</v>
      </c>
    </row>
    <row r="58" spans="1:5" x14ac:dyDescent="0.25">
      <c r="A58" s="25" t="s">
        <v>59</v>
      </c>
    </row>
    <row r="59" spans="1:5" x14ac:dyDescent="0.25">
      <c r="A59" s="2" t="s">
        <v>60</v>
      </c>
      <c r="B59" s="35">
        <v>13146.06</v>
      </c>
    </row>
    <row r="60" spans="1:5" ht="15.75" x14ac:dyDescent="0.25">
      <c r="A60" s="36" t="s">
        <v>61</v>
      </c>
      <c r="B60" s="37">
        <v>90288.03</v>
      </c>
    </row>
    <row r="61" spans="1:5" x14ac:dyDescent="0.25">
      <c r="A61" s="2" t="s">
        <v>72</v>
      </c>
      <c r="B61" s="37">
        <v>90803.81</v>
      </c>
    </row>
    <row r="62" spans="1:5" x14ac:dyDescent="0.25">
      <c r="A62" s="2" t="s">
        <v>74</v>
      </c>
      <c r="B62" s="37">
        <v>2700</v>
      </c>
    </row>
    <row r="63" spans="1:5" x14ac:dyDescent="0.25">
      <c r="A63" s="38" t="s">
        <v>62</v>
      </c>
      <c r="B63" s="35">
        <f>B59+B61+B62-('1 кв.'!E38+'2 кв.'!E41+E41)</f>
        <v>24470.008000000002</v>
      </c>
    </row>
    <row r="65" spans="2:2" x14ac:dyDescent="0.25">
      <c r="B65" s="40"/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topLeftCell="A31" zoomScaleNormal="100" zoomScaleSheetLayoutView="100" workbookViewId="0">
      <selection activeCell="A42" sqref="A42:E4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12</v>
      </c>
      <c r="B1" s="75"/>
      <c r="C1" s="75"/>
      <c r="D1" s="75"/>
      <c r="E1" s="75"/>
    </row>
    <row r="2" spans="1:5" ht="32.25" customHeight="1" x14ac:dyDescent="0.25">
      <c r="A2" s="73" t="s">
        <v>13</v>
      </c>
      <c r="B2" s="74"/>
      <c r="C2" s="74"/>
      <c r="D2" s="74"/>
      <c r="E2" s="74"/>
    </row>
    <row r="3" spans="1:5" x14ac:dyDescent="0.25">
      <c r="A3" s="4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8" t="s">
        <v>97</v>
      </c>
      <c r="E4" s="78"/>
    </row>
    <row r="5" spans="1:5" x14ac:dyDescent="0.25">
      <c r="A5" s="41"/>
      <c r="B5" s="4"/>
      <c r="C5" s="4"/>
      <c r="D5" s="4"/>
      <c r="E5" s="4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76" t="s">
        <v>35</v>
      </c>
      <c r="B7" s="76"/>
      <c r="C7" s="76"/>
      <c r="D7" s="76"/>
      <c r="E7" s="76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1"/>
      <c r="B9" s="71"/>
      <c r="C9" s="71"/>
      <c r="D9" s="71"/>
      <c r="E9" s="71"/>
    </row>
    <row r="10" spans="1:5" x14ac:dyDescent="0.25">
      <c r="A10" s="72" t="s">
        <v>36</v>
      </c>
      <c r="B10" s="72"/>
      <c r="C10" s="72"/>
      <c r="D10" s="72"/>
      <c r="E10" s="72"/>
    </row>
    <row r="11" spans="1:5" ht="22.5" customHeight="1" x14ac:dyDescent="0.25">
      <c r="A11" s="79" t="s">
        <v>16</v>
      </c>
      <c r="B11" s="80"/>
      <c r="C11" s="80"/>
      <c r="D11" s="80"/>
      <c r="E11" s="80"/>
    </row>
    <row r="12" spans="1:5" x14ac:dyDescent="0.25">
      <c r="A12" s="71"/>
      <c r="B12" s="71"/>
      <c r="C12" s="71"/>
      <c r="D12" s="71"/>
      <c r="E12" s="71"/>
    </row>
    <row r="13" spans="1:5" ht="32.25" customHeight="1" x14ac:dyDescent="0.25">
      <c r="A13" s="72" t="s">
        <v>37</v>
      </c>
      <c r="B13" s="72"/>
      <c r="C13" s="72"/>
      <c r="D13" s="72"/>
      <c r="E13" s="72"/>
    </row>
    <row r="14" spans="1:5" x14ac:dyDescent="0.25">
      <c r="A14" s="77" t="s">
        <v>17</v>
      </c>
      <c r="B14" s="71"/>
      <c r="C14" s="71"/>
      <c r="D14" s="71"/>
      <c r="E14" s="71"/>
    </row>
    <row r="15" spans="1:5" x14ac:dyDescent="0.25">
      <c r="A15" s="71"/>
      <c r="B15" s="71"/>
      <c r="C15" s="71"/>
      <c r="D15" s="71"/>
      <c r="E15" s="71"/>
    </row>
    <row r="16" spans="1:5" x14ac:dyDescent="0.25">
      <c r="A16" s="72" t="s">
        <v>33</v>
      </c>
      <c r="B16" s="72"/>
      <c r="C16" s="72"/>
      <c r="D16" s="72"/>
      <c r="E16" s="72"/>
    </row>
    <row r="17" spans="1:7" ht="11.25" customHeight="1" x14ac:dyDescent="0.25">
      <c r="A17" s="77" t="s">
        <v>2</v>
      </c>
      <c r="B17" s="71"/>
      <c r="C17" s="71"/>
      <c r="D17" s="71"/>
      <c r="E17" s="71"/>
    </row>
    <row r="18" spans="1:7" ht="11.25" customHeight="1" x14ac:dyDescent="0.25">
      <c r="A18" s="42"/>
      <c r="B18" s="41"/>
      <c r="C18" s="41"/>
      <c r="D18" s="41"/>
      <c r="E18" s="41"/>
    </row>
    <row r="19" spans="1:7" x14ac:dyDescent="0.25">
      <c r="A19" s="72" t="s">
        <v>32</v>
      </c>
      <c r="B19" s="72"/>
      <c r="C19" s="72"/>
      <c r="D19" s="72"/>
      <c r="E19" s="72"/>
    </row>
    <row r="20" spans="1:7" ht="10.5" customHeight="1" x14ac:dyDescent="0.25">
      <c r="A20" s="77" t="s">
        <v>18</v>
      </c>
      <c r="B20" s="71"/>
      <c r="C20" s="71"/>
      <c r="D20" s="71"/>
      <c r="E20" s="71"/>
    </row>
    <row r="21" spans="1:7" x14ac:dyDescent="0.25">
      <c r="A21" s="71"/>
      <c r="B21" s="71"/>
      <c r="C21" s="71"/>
      <c r="D21" s="71"/>
      <c r="E21" s="71"/>
    </row>
    <row r="22" spans="1:7" ht="30.75" customHeight="1" x14ac:dyDescent="0.25">
      <c r="A22" s="72" t="s">
        <v>19</v>
      </c>
      <c r="B22" s="72"/>
      <c r="C22" s="72"/>
      <c r="D22" s="72"/>
      <c r="E22" s="72"/>
    </row>
    <row r="23" spans="1:7" x14ac:dyDescent="0.25">
      <c r="A23" s="71"/>
      <c r="B23" s="71"/>
      <c r="C23" s="71"/>
      <c r="D23" s="71"/>
      <c r="E23" s="71"/>
    </row>
    <row r="24" spans="1:7" ht="63.75" customHeight="1" x14ac:dyDescent="0.25">
      <c r="A24" s="72" t="s">
        <v>38</v>
      </c>
      <c r="B24" s="72"/>
      <c r="C24" s="72"/>
      <c r="D24" s="72"/>
      <c r="E24" s="72"/>
    </row>
    <row r="25" spans="1:7" ht="33.75" customHeight="1" x14ac:dyDescent="0.25">
      <c r="A25" s="81" t="s">
        <v>40</v>
      </c>
      <c r="B25" s="81"/>
      <c r="C25" s="81"/>
      <c r="D25" s="81"/>
      <c r="E25" s="81"/>
    </row>
    <row r="26" spans="1:7" x14ac:dyDescent="0.25">
      <c r="A26" s="81"/>
      <c r="B26" s="81"/>
      <c r="C26" s="81"/>
      <c r="D26" s="81"/>
      <c r="E26" s="81"/>
      <c r="F26" s="2">
        <v>594.9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2748.4380000000001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4176.1979999999994</v>
      </c>
    </row>
    <row r="30" spans="1:7" ht="38.25" x14ac:dyDescent="0.25">
      <c r="A30" s="10" t="s">
        <v>39</v>
      </c>
      <c r="B30" s="12" t="s">
        <v>58</v>
      </c>
      <c r="C30" s="3" t="s">
        <v>5</v>
      </c>
      <c r="D30" s="3">
        <v>2.0499999999999998</v>
      </c>
      <c r="E30" s="11">
        <f>D30*F26*G26</f>
        <v>3658.6349999999993</v>
      </c>
    </row>
    <row r="31" spans="1:7" ht="60" x14ac:dyDescent="0.25">
      <c r="A31" s="10" t="s">
        <v>28</v>
      </c>
      <c r="B31" s="12" t="s">
        <v>58</v>
      </c>
      <c r="C31" s="3" t="s">
        <v>5</v>
      </c>
      <c r="D31" s="3">
        <v>0.59</v>
      </c>
      <c r="E31" s="11">
        <f>D31*F26*G26</f>
        <v>1052.973</v>
      </c>
    </row>
    <row r="32" spans="1:7" ht="38.25" x14ac:dyDescent="0.25">
      <c r="A32" s="10" t="s">
        <v>27</v>
      </c>
      <c r="B32" s="12" t="s">
        <v>58</v>
      </c>
      <c r="C32" s="3" t="s">
        <v>5</v>
      </c>
      <c r="D32" s="3">
        <v>0.17</v>
      </c>
      <c r="E32" s="11">
        <f>D32*F26*G26</f>
        <v>303.399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1.32</v>
      </c>
      <c r="E33" s="26">
        <v>1950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4925.771999999999</v>
      </c>
    </row>
    <row r="35" spans="1:5" ht="16.5" thickBot="1" x14ac:dyDescent="0.3">
      <c r="A35" s="29" t="s">
        <v>49</v>
      </c>
      <c r="B35" s="14" t="s">
        <v>34</v>
      </c>
      <c r="C35" s="15" t="s">
        <v>5</v>
      </c>
      <c r="D35" s="15">
        <v>2.7</v>
      </c>
      <c r="E35" s="16">
        <f>D35*F26*G26</f>
        <v>4818.6900000000005</v>
      </c>
    </row>
    <row r="36" spans="1:5" s="47" customFormat="1" ht="15.75" thickBot="1" x14ac:dyDescent="0.3">
      <c r="A36" s="43" t="s">
        <v>44</v>
      </c>
      <c r="B36" s="44" t="s">
        <v>98</v>
      </c>
      <c r="C36" s="45" t="s">
        <v>46</v>
      </c>
      <c r="D36" s="45"/>
      <c r="E36" s="46">
        <v>194.34</v>
      </c>
    </row>
    <row r="37" spans="1:5" x14ac:dyDescent="0.25">
      <c r="A37" s="32" t="s">
        <v>99</v>
      </c>
      <c r="B37" s="12" t="s">
        <v>93</v>
      </c>
      <c r="C37" s="39" t="s">
        <v>57</v>
      </c>
      <c r="D37" s="3">
        <v>2</v>
      </c>
      <c r="E37" s="11">
        <f>D37*126.7</f>
        <v>253.4</v>
      </c>
    </row>
    <row r="38" spans="1:5" x14ac:dyDescent="0.25">
      <c r="A38" s="10"/>
      <c r="B38" s="12"/>
      <c r="C38" s="3"/>
      <c r="D38" s="3"/>
      <c r="E38" s="11"/>
    </row>
    <row r="39" spans="1:5" s="25" customFormat="1" ht="14.25" x14ac:dyDescent="0.2">
      <c r="A39" s="21" t="s">
        <v>47</v>
      </c>
      <c r="B39" s="22"/>
      <c r="C39" s="23"/>
      <c r="D39" s="23"/>
      <c r="E39" s="24">
        <f>SUM(E28:E38)</f>
        <v>24081.844999999998</v>
      </c>
    </row>
    <row r="41" spans="1:5" ht="31.5" customHeight="1" x14ac:dyDescent="0.25">
      <c r="A41" s="86" t="s">
        <v>100</v>
      </c>
      <c r="B41" s="86"/>
      <c r="C41" s="86"/>
      <c r="D41" s="86"/>
      <c r="E41" s="86"/>
    </row>
    <row r="42" spans="1:5" ht="31.5" customHeight="1" x14ac:dyDescent="0.25">
      <c r="A42" s="72" t="s">
        <v>23</v>
      </c>
      <c r="B42" s="72"/>
      <c r="C42" s="72"/>
      <c r="D42" s="72"/>
      <c r="E42" s="72"/>
    </row>
    <row r="43" spans="1:5" x14ac:dyDescent="0.25">
      <c r="A43" s="72" t="s">
        <v>22</v>
      </c>
      <c r="B43" s="72"/>
      <c r="C43" s="72"/>
      <c r="D43" s="72"/>
      <c r="E43" s="72"/>
    </row>
    <row r="44" spans="1:5" ht="30.75" customHeight="1" x14ac:dyDescent="0.25">
      <c r="A44" s="72" t="s">
        <v>48</v>
      </c>
      <c r="B44" s="72"/>
      <c r="C44" s="72"/>
      <c r="D44" s="72"/>
      <c r="E44" s="72"/>
    </row>
    <row r="45" spans="1:5" x14ac:dyDescent="0.25">
      <c r="A45" s="72" t="s">
        <v>20</v>
      </c>
      <c r="B45" s="72"/>
      <c r="C45" s="72"/>
      <c r="D45" s="72"/>
      <c r="E45" s="72"/>
    </row>
    <row r="46" spans="1:5" x14ac:dyDescent="0.25">
      <c r="A46" s="83" t="s">
        <v>6</v>
      </c>
      <c r="B46" s="83"/>
      <c r="C46" s="83"/>
      <c r="D46" s="83"/>
      <c r="E46" s="83"/>
    </row>
    <row r="47" spans="1:5" x14ac:dyDescent="0.25">
      <c r="A47" s="72" t="s">
        <v>20</v>
      </c>
      <c r="B47" s="72"/>
      <c r="C47" s="72"/>
      <c r="D47" s="72"/>
      <c r="E47" s="72"/>
    </row>
    <row r="48" spans="1:5" x14ac:dyDescent="0.25">
      <c r="A48" s="84" t="s">
        <v>42</v>
      </c>
      <c r="B48" s="84"/>
      <c r="C48" s="84"/>
      <c r="D48" s="84"/>
      <c r="E48" s="8"/>
    </row>
    <row r="49" spans="1:5" x14ac:dyDescent="0.25">
      <c r="B49" s="82" t="s">
        <v>21</v>
      </c>
      <c r="C49" s="82"/>
      <c r="D49" s="82"/>
      <c r="E49" s="9" t="s">
        <v>7</v>
      </c>
    </row>
    <row r="50" spans="1:5" x14ac:dyDescent="0.25">
      <c r="A50" s="42"/>
      <c r="B50" s="42"/>
      <c r="C50" s="42"/>
      <c r="D50" s="42"/>
      <c r="E50" s="42"/>
    </row>
    <row r="51" spans="1:5" x14ac:dyDescent="0.25">
      <c r="A51" s="85" t="s">
        <v>64</v>
      </c>
      <c r="B51" s="85"/>
      <c r="C51" s="85"/>
      <c r="D51" s="85"/>
      <c r="E51" s="8"/>
    </row>
    <row r="52" spans="1:5" x14ac:dyDescent="0.25">
      <c r="B52" s="82" t="s">
        <v>21</v>
      </c>
      <c r="C52" s="82"/>
      <c r="D52" s="82"/>
      <c r="E52" s="9" t="s">
        <v>7</v>
      </c>
    </row>
    <row r="56" spans="1:5" x14ac:dyDescent="0.25">
      <c r="A56" s="25" t="s">
        <v>59</v>
      </c>
    </row>
    <row r="57" spans="1:5" x14ac:dyDescent="0.25">
      <c r="A57" s="2" t="s">
        <v>60</v>
      </c>
      <c r="B57" s="35">
        <v>13146.06</v>
      </c>
    </row>
    <row r="58" spans="1:5" ht="15.75" x14ac:dyDescent="0.25">
      <c r="A58" s="36" t="s">
        <v>61</v>
      </c>
      <c r="B58" s="37">
        <v>121234.71</v>
      </c>
    </row>
    <row r="59" spans="1:5" x14ac:dyDescent="0.25">
      <c r="A59" s="2" t="s">
        <v>72</v>
      </c>
      <c r="B59" s="37">
        <v>122057.35</v>
      </c>
    </row>
    <row r="60" spans="1:5" x14ac:dyDescent="0.25">
      <c r="A60" s="2" t="s">
        <v>74</v>
      </c>
      <c r="B60" s="37">
        <v>3600</v>
      </c>
    </row>
    <row r="61" spans="1:5" x14ac:dyDescent="0.25">
      <c r="A61" s="38" t="s">
        <v>62</v>
      </c>
      <c r="B61" s="35">
        <f>B57+B59+B60-('1 кв.'!E38+'2 кв.'!E41+'3 кв.'!E41+'4 кв.'!E39)</f>
        <v>32541.703000000009</v>
      </c>
    </row>
    <row r="63" spans="1:5" x14ac:dyDescent="0.25">
      <c r="B63" s="40"/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topLeftCell="A13" zoomScaleNormal="100" zoomScaleSheetLayoutView="100" workbookViewId="0">
      <selection activeCell="D28" sqref="D28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8" t="s">
        <v>76</v>
      </c>
      <c r="B1" s="88"/>
      <c r="C1" s="88"/>
      <c r="D1" s="48"/>
    </row>
    <row r="2" spans="1:5" ht="15.75" x14ac:dyDescent="0.25">
      <c r="A2" s="89" t="s">
        <v>77</v>
      </c>
      <c r="B2" s="89"/>
      <c r="C2" s="89"/>
      <c r="D2" s="36"/>
    </row>
    <row r="3" spans="1:5" ht="15.75" x14ac:dyDescent="0.25">
      <c r="A3" s="89" t="s">
        <v>78</v>
      </c>
      <c r="B3" s="89"/>
      <c r="C3" s="89"/>
      <c r="D3" s="36"/>
    </row>
    <row r="4" spans="1:5" ht="15.75" x14ac:dyDescent="0.25">
      <c r="A4" s="88" t="s">
        <v>96</v>
      </c>
      <c r="B4" s="88"/>
      <c r="C4" s="88"/>
      <c r="D4" s="48"/>
    </row>
    <row r="5" spans="1:5" ht="15.75" x14ac:dyDescent="0.25">
      <c r="A5" s="90"/>
      <c r="B5" s="90"/>
      <c r="C5" s="90"/>
      <c r="D5" s="1"/>
    </row>
    <row r="6" spans="1:5" ht="15.75" x14ac:dyDescent="0.25">
      <c r="A6" s="36"/>
      <c r="B6" s="2" t="s">
        <v>60</v>
      </c>
      <c r="C6" s="35">
        <f>'4 кв.'!B57</f>
        <v>13146.06</v>
      </c>
      <c r="D6" s="49"/>
    </row>
    <row r="7" spans="1:5" ht="15.75" x14ac:dyDescent="0.25">
      <c r="A7" s="50" t="s">
        <v>79</v>
      </c>
      <c r="B7" s="36" t="s">
        <v>61</v>
      </c>
      <c r="C7" s="37">
        <f>'4 кв.'!B58</f>
        <v>121234.71</v>
      </c>
      <c r="D7" s="51"/>
    </row>
    <row r="8" spans="1:5" ht="15.75" x14ac:dyDescent="0.25">
      <c r="A8" s="13"/>
      <c r="B8" s="2" t="s">
        <v>80</v>
      </c>
      <c r="C8" s="37">
        <f>'4 кв.'!B59</f>
        <v>122057.35</v>
      </c>
      <c r="D8" s="51"/>
    </row>
    <row r="9" spans="1:5" ht="15.75" x14ac:dyDescent="0.25">
      <c r="A9" s="13"/>
      <c r="B9" s="2" t="s">
        <v>74</v>
      </c>
      <c r="C9" s="37">
        <f>'4 кв.'!B60</f>
        <v>3600</v>
      </c>
      <c r="D9" s="51"/>
    </row>
    <row r="10" spans="1:5" ht="15.75" x14ac:dyDescent="0.25">
      <c r="A10" s="13"/>
      <c r="B10" s="36" t="s">
        <v>81</v>
      </c>
      <c r="C10" s="52">
        <f>SUM(C8:C9)</f>
        <v>125657.35</v>
      </c>
      <c r="D10" s="49"/>
    </row>
    <row r="11" spans="1:5" ht="15.75" x14ac:dyDescent="0.25">
      <c r="A11" s="1"/>
      <c r="B11" s="87"/>
      <c r="C11" s="87"/>
      <c r="D11" s="51"/>
    </row>
    <row r="12" spans="1:5" ht="15.75" x14ac:dyDescent="0.25">
      <c r="A12" s="53" t="s">
        <v>82</v>
      </c>
      <c r="B12" s="54" t="s">
        <v>44</v>
      </c>
      <c r="C12" s="37">
        <f>'1 кв.'!E36+'2 кв.'!E36+'3 кв.'!E36+'4 кв.'!E36</f>
        <v>17940.13</v>
      </c>
      <c r="D12" s="51"/>
    </row>
    <row r="13" spans="1:5" ht="15.75" x14ac:dyDescent="0.25">
      <c r="A13" s="1"/>
      <c r="B13" s="54" t="s">
        <v>83</v>
      </c>
      <c r="C13" s="37">
        <f>C33*126.7</f>
        <v>2115.89</v>
      </c>
      <c r="D13" s="51"/>
      <c r="E13" s="55"/>
    </row>
    <row r="14" spans="1:5" ht="15.75" x14ac:dyDescent="0.25">
      <c r="B14" s="56" t="s">
        <v>4</v>
      </c>
      <c r="C14" s="37">
        <f>'1 кв.'!E28+'2 кв.'!E28+'3 кв.'!E28+'4 кв.'!E28</f>
        <v>11707.632</v>
      </c>
      <c r="D14" s="51"/>
    </row>
    <row r="15" spans="1:5" ht="15.75" x14ac:dyDescent="0.25">
      <c r="A15" s="53"/>
      <c r="B15" s="56" t="s">
        <v>25</v>
      </c>
      <c r="C15" s="37">
        <f>'1 кв.'!E29+'2 кв.'!E29+'3 кв.'!E29+'4 кв.'!E29</f>
        <v>16383.545999999998</v>
      </c>
      <c r="D15" s="51"/>
    </row>
    <row r="16" spans="1:5" ht="15.75" x14ac:dyDescent="0.25">
      <c r="A16" s="53"/>
      <c r="B16" s="56" t="s">
        <v>84</v>
      </c>
      <c r="C16" s="37">
        <f>'1 кв.'!E30+'2 кв.'!E30+'3 кв.'!E30+'4 кв.'!E30</f>
        <v>14563.151999999998</v>
      </c>
      <c r="D16" s="51"/>
    </row>
    <row r="17" spans="1:5" ht="15.75" x14ac:dyDescent="0.25">
      <c r="A17" s="53"/>
      <c r="B17" s="56" t="s">
        <v>85</v>
      </c>
      <c r="C17" s="37">
        <f>'1 кв.'!E31+'2 кв.'!E31+'3 кв.'!E31+'4 кв.'!E31</f>
        <v>4140.5039999999999</v>
      </c>
      <c r="D17" s="51"/>
    </row>
    <row r="18" spans="1:5" ht="15.75" x14ac:dyDescent="0.25">
      <c r="A18" s="53"/>
      <c r="B18" s="56" t="s">
        <v>86</v>
      </c>
      <c r="C18" s="37">
        <f>'1 кв.'!E32+'2 кв.'!E32+'3 кв.'!E32+'4 кв.'!E32</f>
        <v>1213.596</v>
      </c>
      <c r="D18" s="51"/>
    </row>
    <row r="19" spans="1:5" ht="15.75" x14ac:dyDescent="0.25">
      <c r="A19" s="53"/>
      <c r="B19" s="56" t="s">
        <v>87</v>
      </c>
      <c r="C19" s="37">
        <f>'1 кв.'!E33+'2 кв.'!E33+'3 кв.'!E33+'4 кв.'!E33</f>
        <v>1950</v>
      </c>
      <c r="D19" s="51"/>
    </row>
    <row r="20" spans="1:5" ht="15.75" x14ac:dyDescent="0.25">
      <c r="A20" s="53"/>
      <c r="B20" s="56" t="s">
        <v>29</v>
      </c>
      <c r="C20" s="37">
        <f>'1 кв.'!E34+'2 кв.'!E34+'3 кв.'!E34+'4 кв.'!E34</f>
        <v>16972.496999999996</v>
      </c>
      <c r="D20" s="51"/>
    </row>
    <row r="21" spans="1:5" ht="15.75" x14ac:dyDescent="0.25">
      <c r="A21" s="53"/>
      <c r="B21" s="56" t="s">
        <v>88</v>
      </c>
      <c r="C21" s="37">
        <f>'1 кв.'!E35+'2 кв.'!E35+'3 кв.'!E35+'4 кв.'!E35</f>
        <v>19274.760000000002</v>
      </c>
      <c r="D21" s="51"/>
    </row>
    <row r="22" spans="1:5" ht="15.75" x14ac:dyDescent="0.25">
      <c r="A22" s="1"/>
      <c r="B22" s="50" t="s">
        <v>89</v>
      </c>
      <c r="C22" s="35">
        <f>SUM(C12:C21)</f>
        <v>106261.70700000002</v>
      </c>
      <c r="D22" s="51"/>
      <c r="E22" s="55"/>
    </row>
    <row r="23" spans="1:5" ht="15.75" x14ac:dyDescent="0.25">
      <c r="A23" s="1"/>
      <c r="B23" s="57" t="s">
        <v>90</v>
      </c>
      <c r="C23" s="35">
        <f>C6+C10-C22</f>
        <v>32541.70299999998</v>
      </c>
      <c r="D23" s="51"/>
    </row>
    <row r="24" spans="1:5" s="60" customFormat="1" ht="30" x14ac:dyDescent="0.25">
      <c r="A24" s="12"/>
      <c r="B24" s="58" t="s">
        <v>91</v>
      </c>
      <c r="C24" s="3" t="s">
        <v>92</v>
      </c>
      <c r="D24" s="59"/>
    </row>
    <row r="25" spans="1:5" s="60" customFormat="1" ht="15.75" x14ac:dyDescent="0.25">
      <c r="A25" s="61" t="s">
        <v>56</v>
      </c>
      <c r="B25" s="62" t="s">
        <v>53</v>
      </c>
      <c r="C25" s="63">
        <v>1</v>
      </c>
      <c r="D25" s="59"/>
    </row>
    <row r="26" spans="1:5" ht="15.75" x14ac:dyDescent="0.25">
      <c r="A26" s="61"/>
      <c r="B26" s="62" t="s">
        <v>54</v>
      </c>
      <c r="C26" s="63">
        <v>1.5</v>
      </c>
      <c r="D26" s="51"/>
      <c r="E26" s="60"/>
    </row>
    <row r="27" spans="1:5" ht="30" x14ac:dyDescent="0.25">
      <c r="A27" s="61"/>
      <c r="B27" s="62" t="s">
        <v>55</v>
      </c>
      <c r="C27" s="64">
        <v>1.2</v>
      </c>
      <c r="D27" s="51"/>
      <c r="E27" s="60"/>
    </row>
    <row r="28" spans="1:5" ht="15.75" x14ac:dyDescent="0.25">
      <c r="A28" s="61" t="s">
        <v>70</v>
      </c>
      <c r="B28" s="62" t="s">
        <v>68</v>
      </c>
      <c r="C28" s="63">
        <v>2</v>
      </c>
      <c r="D28" s="51"/>
      <c r="E28" s="60"/>
    </row>
    <row r="29" spans="1:5" ht="15.75" x14ac:dyDescent="0.25">
      <c r="A29" s="61" t="s">
        <v>71</v>
      </c>
      <c r="B29" s="62" t="s">
        <v>69</v>
      </c>
      <c r="C29" s="64">
        <v>7</v>
      </c>
      <c r="D29" s="51"/>
      <c r="E29" s="60"/>
    </row>
    <row r="30" spans="1:5" ht="15.75" x14ac:dyDescent="0.25">
      <c r="A30" s="61"/>
      <c r="B30" s="62" t="s">
        <v>73</v>
      </c>
      <c r="C30" s="64">
        <v>2</v>
      </c>
      <c r="D30" s="51"/>
      <c r="E30" s="60"/>
    </row>
    <row r="31" spans="1:5" ht="15.75" x14ac:dyDescent="0.25">
      <c r="A31" s="70" t="s">
        <v>93</v>
      </c>
      <c r="B31" s="62" t="s">
        <v>99</v>
      </c>
      <c r="C31" s="64">
        <v>2</v>
      </c>
      <c r="D31" s="51"/>
      <c r="E31" s="60"/>
    </row>
    <row r="32" spans="1:5" ht="15.75" x14ac:dyDescent="0.25">
      <c r="A32" s="3"/>
      <c r="B32" s="32"/>
      <c r="C32" s="61"/>
      <c r="D32" s="51"/>
    </row>
    <row r="33" spans="1:4" s="69" customFormat="1" ht="15.75" x14ac:dyDescent="0.25">
      <c r="A33" s="65"/>
      <c r="B33" s="66" t="s">
        <v>94</v>
      </c>
      <c r="C33" s="67">
        <f>SUM(C25:C32)</f>
        <v>16.7</v>
      </c>
      <c r="D33" s="68"/>
    </row>
    <row r="34" spans="1:4" ht="15.75" x14ac:dyDescent="0.25">
      <c r="A34" s="1"/>
      <c r="B34" s="50"/>
      <c r="C34" s="50"/>
      <c r="D34" s="51"/>
    </row>
    <row r="35" spans="1:4" ht="15.75" x14ac:dyDescent="0.25">
      <c r="A35" s="50" t="s">
        <v>95</v>
      </c>
      <c r="C35" s="50"/>
      <c r="D35" s="51"/>
    </row>
    <row r="36" spans="1:4" ht="15.75" x14ac:dyDescent="0.25">
      <c r="A36" s="1"/>
      <c r="B36" s="50"/>
      <c r="C36" s="50"/>
      <c r="D36" s="51"/>
    </row>
    <row r="37" spans="1:4" ht="15.75" x14ac:dyDescent="0.25">
      <c r="A37" s="1"/>
      <c r="B37" s="50"/>
      <c r="C37" s="50"/>
      <c r="D37" s="51"/>
    </row>
    <row r="38" spans="1:4" ht="15.75" x14ac:dyDescent="0.25">
      <c r="A38" s="1"/>
      <c r="B38" s="50"/>
      <c r="C38" s="50"/>
      <c r="D38" s="51"/>
    </row>
    <row r="39" spans="1:4" ht="15.75" x14ac:dyDescent="0.25">
      <c r="A39" s="1"/>
      <c r="B39" s="50"/>
      <c r="C39" s="50"/>
      <c r="D39" s="51"/>
    </row>
    <row r="40" spans="1:4" ht="15.75" x14ac:dyDescent="0.25">
      <c r="A40" s="1"/>
      <c r="B40" s="50"/>
      <c r="C40" s="50"/>
      <c r="D40" s="51"/>
    </row>
    <row r="41" spans="1:4" ht="15.75" x14ac:dyDescent="0.25">
      <c r="A41" s="1"/>
      <c r="B41" s="50"/>
      <c r="C41" s="50"/>
      <c r="D41" s="51"/>
    </row>
    <row r="42" spans="1:4" ht="15.75" x14ac:dyDescent="0.25">
      <c r="A42" s="1"/>
      <c r="B42" s="50"/>
      <c r="C42" s="50"/>
      <c r="D42" s="51"/>
    </row>
    <row r="43" spans="1:4" ht="15.75" x14ac:dyDescent="0.25">
      <c r="A43" s="1"/>
      <c r="B43" s="50"/>
      <c r="C43" s="50"/>
      <c r="D43" s="51"/>
    </row>
    <row r="44" spans="1:4" ht="15.75" x14ac:dyDescent="0.25">
      <c r="A44" s="1"/>
      <c r="B44" s="50"/>
      <c r="C44" s="50"/>
      <c r="D44" s="51"/>
    </row>
    <row r="45" spans="1:4" ht="15.75" x14ac:dyDescent="0.25">
      <c r="A45" s="1"/>
      <c r="B45" s="50"/>
      <c r="C45" s="50"/>
      <c r="D45" s="51"/>
    </row>
    <row r="46" spans="1:4" ht="15.75" x14ac:dyDescent="0.25">
      <c r="A46" s="1"/>
      <c r="B46" s="50"/>
      <c r="C46" s="50"/>
      <c r="D46" s="51"/>
    </row>
    <row r="47" spans="1:4" ht="15.75" x14ac:dyDescent="0.25">
      <c r="A47" s="1"/>
      <c r="B47" s="50"/>
      <c r="C47" s="50"/>
      <c r="D47" s="51"/>
    </row>
  </sheetData>
  <mergeCells count="6">
    <mergeCell ref="B11:C11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2017-01-31T07:42:15Z</dcterms:modified>
</cp:coreProperties>
</file>