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кв.'!$A$1:$E$61</definedName>
    <definedName name="_xlnm.Print_Area" localSheetId="2">'3 кв.'!$A$1:$E$60</definedName>
    <definedName name="_xlnm.Print_Area" localSheetId="3">'4 кв'!$A$1:$E$60</definedName>
    <definedName name="_xlnm.Print_Area" localSheetId="4">отчет!$A$1:$C$31</definedName>
  </definedNames>
  <calcPr calcId="145621" iterateDelta="1E-4"/>
</workbook>
</file>

<file path=xl/calcChain.xml><?xml version="1.0" encoding="utf-8"?>
<calcChain xmlns="http://schemas.openxmlformats.org/spreadsheetml/2006/main">
  <c r="C14" i="5" l="1"/>
  <c r="C15" i="5"/>
  <c r="C16" i="5"/>
  <c r="C17" i="5"/>
  <c r="C18" i="5"/>
  <c r="C19" i="5"/>
  <c r="C13" i="5"/>
  <c r="C11" i="5"/>
  <c r="E23" i="5"/>
  <c r="C29" i="5"/>
  <c r="C8" i="5"/>
  <c r="C9" i="5" s="1"/>
  <c r="C7" i="5"/>
  <c r="C6" i="5"/>
  <c r="E38" i="4"/>
  <c r="E37" i="4"/>
  <c r="E36" i="4"/>
  <c r="E34" i="4"/>
  <c r="E33" i="4"/>
  <c r="E31" i="4"/>
  <c r="E30" i="4"/>
  <c r="E29" i="4"/>
  <c r="E28" i="4"/>
  <c r="C20" i="5" l="1"/>
  <c r="C21" i="5" s="1"/>
  <c r="E40" i="4"/>
  <c r="C12" i="5"/>
  <c r="E36" i="3"/>
  <c r="E37" i="3"/>
  <c r="E38" i="3"/>
  <c r="B60" i="4" l="1"/>
  <c r="D20" i="5"/>
  <c r="E34" i="3"/>
  <c r="E33" i="3"/>
  <c r="E31" i="3"/>
  <c r="E30" i="3"/>
  <c r="E29" i="3"/>
  <c r="E28" i="3"/>
  <c r="E40" i="3" l="1"/>
  <c r="B60" i="3" s="1"/>
  <c r="E36" i="2"/>
  <c r="E34" i="2"/>
  <c r="E33" i="2"/>
  <c r="E31" i="2"/>
  <c r="E30" i="2"/>
  <c r="E29" i="2"/>
  <c r="E28" i="2"/>
  <c r="E38" i="2" l="1"/>
  <c r="E34" i="1"/>
  <c r="E33" i="1"/>
  <c r="E30" i="1"/>
  <c r="B58" i="2" l="1"/>
  <c r="E29" i="1"/>
  <c r="E31" i="1" l="1"/>
  <c r="E28" i="1"/>
  <c r="E37" i="1" l="1"/>
</calcChain>
</file>

<file path=xl/sharedStrings.xml><?xml version="1.0" encoding="utf-8"?>
<sst xmlns="http://schemas.openxmlformats.org/spreadsheetml/2006/main" count="306" uniqueCount="91">
  <si>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</si>
  <si>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</si>
  <si>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</si>
  <si>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</si>
  <si>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</si>
  <si>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</si>
  <si>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</si>
  <si>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</si>
  <si>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</si>
  <si>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</si>
  <si>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</si>
  <si>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</si>
  <si>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</si>
  <si>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</si>
  <si>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</si>
  <si>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</si>
  <si>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</si>
  <si>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</si>
  <si>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</si>
  <si>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</si>
  <si>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</si>
  <si>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</si>
  <si>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</si>
  <si>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</si>
  <si>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</si>
  <si>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</si>
  <si>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</si>
  <si>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</si>
  <si>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</si>
  <si>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</si>
  <si>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</si>
  <si>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</si>
  <si>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</si>
  <si>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</si>
  <si>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</si>
  <si>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</si>
  <si>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</si>
  <si>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Пятилетки, д. 73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</si>
  <si>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Архипенко Раисы Михайловны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</si>
  <si>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№51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</si>
  <si>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№51 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</si>
  <si>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Пятилетки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</si>
  <si>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</si>
  <si>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</si>
  <si>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</si>
  <si>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Архипенко Р.М.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</si>
  <si>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</si>
  <si>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</si>
  <si>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</si>
  <si>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двести сорок восемь (прописью) рублей 85 копеек.</t>
    </r>
  </si>
  <si>
    <t>"30" 06  2016 г.</t>
  </si>
  <si>
    <t>Установка песочницы (кв.4)</t>
  </si>
  <si>
    <t>июнь</t>
  </si>
  <si>
    <t>ч/час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</si>
  <si>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</si>
  <si>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</si>
  <si>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</si>
  <si>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</si>
  <si>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</si>
  <si>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</si>
  <si>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</si>
  <si>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 тысяч девятьсот двадцать два (прописью) рубля 08 копеек.</t>
    </r>
  </si>
  <si>
    <t>"30" 09  2016 г.</t>
  </si>
  <si>
    <t>3 квартал</t>
  </si>
  <si>
    <t xml:space="preserve">Изготовление навеса над песочницей </t>
  </si>
  <si>
    <t>Замена шифера на кровле 1 шт. (кв.2)</t>
  </si>
  <si>
    <t xml:space="preserve">Установка зонтика над песочницей </t>
  </si>
  <si>
    <t>август</t>
  </si>
  <si>
    <t>сентябрь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</si>
  <si>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восемьсот пятьдесят два рубля 68 копеек.</t>
    </r>
  </si>
  <si>
    <t>"31" 12  2016 г.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</si>
  <si>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</si>
  <si>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</si>
  <si>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</si>
  <si>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</si>
  <si>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</si>
  <si>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</si>
  <si>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</si>
  <si>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</si>
  <si>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</si>
  <si>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</si>
  <si>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</si>
  <si>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</si>
  <si>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</si>
  <si>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</si>
  <si>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</si>
  <si>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</si>
  <si>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Пятилетки, 73</t>
  </si>
  <si>
    <t>4 квартал</t>
  </si>
  <si>
    <t>Общехозяйстаенные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</si>
  <si>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"01"10 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восемьсот десять рублей, 22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</si>
</sst>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5" xfId="0" applyFont="1" applyBorder="1"/>
    <xf numFmtId="43" fontId="8" fillId="0" borderId="0" xfId="0" applyNumberFormat="1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5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3" t="s">
        <v>12</v>
      </c>
      <c r="B1" s="63"/>
      <c r="C1" s="63"/>
      <c r="D1" s="63"/>
      <c r="E1" s="63"/>
    </row>
    <row r="2" spans="1:5" ht="32.25" customHeight="1" x14ac:dyDescent="0.25">
      <c r="A2" s="61" t="s">
        <v>13</v>
      </c>
      <c r="B2" s="62"/>
      <c r="C2" s="62"/>
      <c r="D2" s="62"/>
      <c r="E2" s="6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66" t="s">
        <v>15</v>
      </c>
      <c r="E4" s="6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64" t="s">
        <v>37</v>
      </c>
      <c r="B7" s="64"/>
      <c r="C7" s="64"/>
      <c r="D7" s="64"/>
      <c r="E7" s="64"/>
    </row>
    <row r="8" spans="1:5" x14ac:dyDescent="0.25">
      <c r="A8" s="65" t="s">
        <v>1</v>
      </c>
      <c r="B8" s="65"/>
      <c r="C8" s="65"/>
      <c r="D8" s="65"/>
      <c r="E8" s="65"/>
    </row>
    <row r="9" spans="1:5" ht="7.5" customHeight="1" x14ac:dyDescent="0.25">
      <c r="A9" s="59"/>
      <c r="B9" s="59"/>
      <c r="C9" s="59"/>
      <c r="D9" s="59"/>
      <c r="E9" s="59"/>
    </row>
    <row r="10" spans="1:5" x14ac:dyDescent="0.25">
      <c r="A10" s="60" t="s">
        <v>38</v>
      </c>
      <c r="B10" s="60"/>
      <c r="C10" s="60"/>
      <c r="D10" s="60"/>
      <c r="E10" s="60"/>
    </row>
    <row r="11" spans="1:5" ht="22.5" customHeight="1" x14ac:dyDescent="0.25">
      <c r="A11" s="67" t="s">
        <v>16</v>
      </c>
      <c r="B11" s="68"/>
      <c r="C11" s="68"/>
      <c r="D11" s="68"/>
      <c r="E11" s="68"/>
    </row>
    <row r="12" spans="1:5" ht="9" customHeight="1" x14ac:dyDescent="0.25">
      <c r="A12" s="59"/>
      <c r="B12" s="59"/>
      <c r="C12" s="59"/>
      <c r="D12" s="59"/>
      <c r="E12" s="59"/>
    </row>
    <row r="13" spans="1:5" ht="30.75" customHeight="1" x14ac:dyDescent="0.25">
      <c r="A13" s="60" t="s">
        <v>39</v>
      </c>
      <c r="B13" s="60"/>
      <c r="C13" s="60"/>
      <c r="D13" s="60"/>
      <c r="E13" s="60"/>
    </row>
    <row r="14" spans="1:5" x14ac:dyDescent="0.25">
      <c r="A14" s="65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x14ac:dyDescent="0.25">
      <c r="A16" s="60" t="s">
        <v>32</v>
      </c>
      <c r="B16" s="60"/>
      <c r="C16" s="60"/>
      <c r="D16" s="60"/>
      <c r="E16" s="60"/>
    </row>
    <row r="17" spans="1:7" ht="11.25" customHeight="1" x14ac:dyDescent="0.25">
      <c r="A17" s="65" t="s">
        <v>2</v>
      </c>
      <c r="B17" s="59"/>
      <c r="C17" s="59"/>
      <c r="D17" s="59"/>
      <c r="E17" s="5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0" t="s">
        <v>33</v>
      </c>
      <c r="B19" s="60"/>
      <c r="C19" s="60"/>
      <c r="D19" s="60"/>
      <c r="E19" s="60"/>
    </row>
    <row r="20" spans="1:7" ht="10.5" customHeight="1" x14ac:dyDescent="0.25">
      <c r="A20" s="65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0.75" customHeight="1" x14ac:dyDescent="0.25">
      <c r="A22" s="60" t="s">
        <v>19</v>
      </c>
      <c r="B22" s="60"/>
      <c r="C22" s="60"/>
      <c r="D22" s="60"/>
      <c r="E22" s="60"/>
    </row>
    <row r="23" spans="1:7" x14ac:dyDescent="0.25">
      <c r="A23" s="59"/>
      <c r="B23" s="59"/>
      <c r="C23" s="59"/>
      <c r="D23" s="59"/>
      <c r="E23" s="59"/>
    </row>
    <row r="24" spans="1:7" ht="63.75" customHeight="1" x14ac:dyDescent="0.25">
      <c r="A24" s="60" t="s">
        <v>40</v>
      </c>
      <c r="B24" s="60"/>
      <c r="C24" s="60"/>
      <c r="D24" s="60"/>
      <c r="E24" s="60"/>
    </row>
    <row r="25" spans="1:7" ht="33.75" customHeight="1" x14ac:dyDescent="0.25">
      <c r="A25" s="69" t="s">
        <v>41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v>281.10000000000002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1222.7850000000001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1897.4250000000002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0.83</v>
      </c>
      <c r="E30" s="10">
        <f>D30*F26*G26</f>
        <v>699.93900000000008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0.06</v>
      </c>
      <c r="E31" s="10">
        <f>D31*F26*G26</f>
        <v>50.597999999999999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0.71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0.98</v>
      </c>
      <c r="E33" s="10">
        <f>D33*F26*G26</f>
        <v>826.43399999999997</v>
      </c>
    </row>
    <row r="34" spans="1:5" ht="15.75" thickBot="1" x14ac:dyDescent="0.3">
      <c r="A34" s="20" t="s">
        <v>43</v>
      </c>
      <c r="B34" s="21" t="s">
        <v>34</v>
      </c>
      <c r="C34" s="22" t="s">
        <v>5</v>
      </c>
      <c r="D34" s="22">
        <v>1.84</v>
      </c>
      <c r="E34" s="23">
        <f>D34*F26*G26</f>
        <v>1551.672</v>
      </c>
    </row>
    <row r="35" spans="1:5" x14ac:dyDescent="0.25">
      <c r="A35" s="9" t="s">
        <v>46</v>
      </c>
      <c r="B35" s="11" t="s">
        <v>47</v>
      </c>
      <c r="C35" s="3" t="s">
        <v>48</v>
      </c>
      <c r="D35" s="3"/>
      <c r="E35" s="10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6248.853000000001</v>
      </c>
    </row>
    <row r="39" spans="1:5" ht="42.75" customHeight="1" x14ac:dyDescent="0.25">
      <c r="A39" s="60" t="s">
        <v>49</v>
      </c>
      <c r="B39" s="60"/>
      <c r="C39" s="60"/>
      <c r="D39" s="60"/>
      <c r="E39" s="60"/>
    </row>
    <row r="40" spans="1:5" ht="30" customHeight="1" x14ac:dyDescent="0.25">
      <c r="A40" s="60" t="s">
        <v>23</v>
      </c>
      <c r="B40" s="60"/>
      <c r="C40" s="60"/>
      <c r="D40" s="60"/>
      <c r="E40" s="60"/>
    </row>
    <row r="41" spans="1:5" x14ac:dyDescent="0.25">
      <c r="A41" s="60" t="s">
        <v>22</v>
      </c>
      <c r="B41" s="60"/>
      <c r="C41" s="60"/>
      <c r="D41" s="60"/>
      <c r="E41" s="60"/>
    </row>
    <row r="42" spans="1:5" ht="31.5" customHeight="1" x14ac:dyDescent="0.25">
      <c r="A42" s="60" t="s">
        <v>42</v>
      </c>
      <c r="B42" s="60"/>
      <c r="C42" s="60"/>
      <c r="D42" s="60"/>
      <c r="E42" s="60"/>
    </row>
    <row r="43" spans="1:5" x14ac:dyDescent="0.25">
      <c r="A43" s="60" t="s">
        <v>20</v>
      </c>
      <c r="B43" s="60"/>
      <c r="C43" s="60"/>
      <c r="D43" s="60"/>
      <c r="E43" s="60"/>
    </row>
    <row r="44" spans="1:5" x14ac:dyDescent="0.25">
      <c r="A44" s="71" t="s">
        <v>6</v>
      </c>
      <c r="B44" s="71"/>
      <c r="C44" s="71"/>
      <c r="D44" s="71"/>
      <c r="E44" s="71"/>
    </row>
    <row r="45" spans="1:5" x14ac:dyDescent="0.25">
      <c r="A45" s="60" t="s">
        <v>20</v>
      </c>
      <c r="B45" s="60"/>
      <c r="C45" s="60"/>
      <c r="D45" s="60"/>
      <c r="E45" s="60"/>
    </row>
    <row r="46" spans="1:5" x14ac:dyDescent="0.25">
      <c r="A46" s="72" t="s">
        <v>44</v>
      </c>
      <c r="B46" s="72"/>
      <c r="C46" s="72"/>
      <c r="D46" s="72"/>
      <c r="E46" s="72"/>
    </row>
    <row r="47" spans="1:5" ht="11.25" customHeight="1" x14ac:dyDescent="0.25">
      <c r="B47" s="70" t="s">
        <v>21</v>
      </c>
      <c r="C47" s="70"/>
      <c r="D47" s="70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72" t="s">
        <v>45</v>
      </c>
      <c r="B49" s="72"/>
      <c r="C49" s="72"/>
      <c r="D49" s="72"/>
      <c r="E49" s="72"/>
    </row>
    <row r="50" spans="1:5" ht="11.25" customHeight="1" x14ac:dyDescent="0.25">
      <c r="B50" s="70" t="s">
        <v>21</v>
      </c>
      <c r="C50" s="70"/>
      <c r="D50" s="70"/>
      <c r="E50" s="8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8" zoomScaleNormal="100" zoomScaleSheetLayoutView="100" workbookViewId="0">
      <selection activeCell="C58" sqref="C5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3" t="s">
        <v>12</v>
      </c>
      <c r="B1" s="63"/>
      <c r="C1" s="63"/>
      <c r="D1" s="63"/>
      <c r="E1" s="63"/>
    </row>
    <row r="2" spans="1:5" ht="31.5" customHeight="1" x14ac:dyDescent="0.25">
      <c r="A2" s="61" t="s">
        <v>13</v>
      </c>
      <c r="B2" s="62"/>
      <c r="C2" s="62"/>
      <c r="D2" s="62"/>
      <c r="E2" s="62"/>
    </row>
    <row r="3" spans="1:5" x14ac:dyDescent="0.25">
      <c r="A3" s="18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6" t="s">
        <v>50</v>
      </c>
      <c r="E4" s="66"/>
    </row>
    <row r="5" spans="1:5" x14ac:dyDescent="0.25">
      <c r="A5" s="18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64" t="s">
        <v>37</v>
      </c>
      <c r="B7" s="64"/>
      <c r="C7" s="64"/>
      <c r="D7" s="64"/>
      <c r="E7" s="64"/>
    </row>
    <row r="8" spans="1:5" x14ac:dyDescent="0.25">
      <c r="A8" s="65" t="s">
        <v>1</v>
      </c>
      <c r="B8" s="65"/>
      <c r="C8" s="65"/>
      <c r="D8" s="65"/>
      <c r="E8" s="65"/>
    </row>
    <row r="9" spans="1:5" x14ac:dyDescent="0.25">
      <c r="A9" s="59"/>
      <c r="B9" s="59"/>
      <c r="C9" s="59"/>
      <c r="D9" s="59"/>
      <c r="E9" s="59"/>
    </row>
    <row r="10" spans="1:5" x14ac:dyDescent="0.25">
      <c r="A10" s="60" t="s">
        <v>38</v>
      </c>
      <c r="B10" s="60"/>
      <c r="C10" s="60"/>
      <c r="D10" s="60"/>
      <c r="E10" s="60"/>
    </row>
    <row r="11" spans="1:5" ht="30.75" customHeight="1" x14ac:dyDescent="0.25">
      <c r="A11" s="67" t="s">
        <v>16</v>
      </c>
      <c r="B11" s="68"/>
      <c r="C11" s="68"/>
      <c r="D11" s="68"/>
      <c r="E11" s="68"/>
    </row>
    <row r="12" spans="1:5" x14ac:dyDescent="0.25">
      <c r="A12" s="59"/>
      <c r="B12" s="59"/>
      <c r="C12" s="59"/>
      <c r="D12" s="59"/>
      <c r="E12" s="59"/>
    </row>
    <row r="13" spans="1:5" x14ac:dyDescent="0.25">
      <c r="A13" s="60" t="s">
        <v>39</v>
      </c>
      <c r="B13" s="60"/>
      <c r="C13" s="60"/>
      <c r="D13" s="60"/>
      <c r="E13" s="60"/>
    </row>
    <row r="14" spans="1:5" x14ac:dyDescent="0.25">
      <c r="A14" s="65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x14ac:dyDescent="0.25">
      <c r="A16" s="60" t="s">
        <v>32</v>
      </c>
      <c r="B16" s="60"/>
      <c r="C16" s="60"/>
      <c r="D16" s="60"/>
      <c r="E16" s="60"/>
    </row>
    <row r="17" spans="1:7" ht="11.25" customHeight="1" x14ac:dyDescent="0.25">
      <c r="A17" s="65" t="s">
        <v>2</v>
      </c>
      <c r="B17" s="59"/>
      <c r="C17" s="59"/>
      <c r="D17" s="59"/>
      <c r="E17" s="59"/>
    </row>
    <row r="18" spans="1:7" ht="11.25" customHeight="1" x14ac:dyDescent="0.25">
      <c r="A18" s="19"/>
      <c r="B18" s="18"/>
      <c r="C18" s="18"/>
      <c r="D18" s="18"/>
      <c r="E18" s="18"/>
    </row>
    <row r="19" spans="1:7" x14ac:dyDescent="0.25">
      <c r="A19" s="60" t="s">
        <v>33</v>
      </c>
      <c r="B19" s="60"/>
      <c r="C19" s="60"/>
      <c r="D19" s="60"/>
      <c r="E19" s="60"/>
    </row>
    <row r="20" spans="1:7" ht="10.5" customHeight="1" x14ac:dyDescent="0.25">
      <c r="A20" s="65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0.75" customHeight="1" x14ac:dyDescent="0.25">
      <c r="A22" s="60" t="s">
        <v>19</v>
      </c>
      <c r="B22" s="60"/>
      <c r="C22" s="60"/>
      <c r="D22" s="60"/>
      <c r="E22" s="60"/>
    </row>
    <row r="23" spans="1:7" x14ac:dyDescent="0.25">
      <c r="A23" s="59"/>
      <c r="B23" s="59"/>
      <c r="C23" s="59"/>
      <c r="D23" s="59"/>
      <c r="E23" s="59"/>
    </row>
    <row r="24" spans="1:7" ht="63.75" customHeight="1" x14ac:dyDescent="0.25">
      <c r="A24" s="60" t="s">
        <v>40</v>
      </c>
      <c r="B24" s="60"/>
      <c r="C24" s="60"/>
      <c r="D24" s="60"/>
      <c r="E24" s="60"/>
    </row>
    <row r="25" spans="1:7" ht="33.75" customHeight="1" x14ac:dyDescent="0.25">
      <c r="A25" s="69" t="s">
        <v>41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v>281.10000000000002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978.22800000000007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1897.4250000000002</v>
      </c>
    </row>
    <row r="30" spans="1:7" ht="60" x14ac:dyDescent="0.25">
      <c r="A30" s="9" t="s">
        <v>28</v>
      </c>
      <c r="B30" s="11" t="s">
        <v>54</v>
      </c>
      <c r="C30" s="3" t="s">
        <v>5</v>
      </c>
      <c r="D30" s="3">
        <v>0.89</v>
      </c>
      <c r="E30" s="10">
        <f>D30*F26*G26</f>
        <v>750.53700000000003</v>
      </c>
    </row>
    <row r="31" spans="1:7" ht="38.25" x14ac:dyDescent="0.25">
      <c r="A31" s="9" t="s">
        <v>27</v>
      </c>
      <c r="B31" s="11" t="s">
        <v>54</v>
      </c>
      <c r="C31" s="3" t="s">
        <v>5</v>
      </c>
      <c r="D31" s="3">
        <v>0.06</v>
      </c>
      <c r="E31" s="10">
        <f>D31*F26*G26</f>
        <v>50.597999999999999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0.71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1686.6000000000001</v>
      </c>
    </row>
    <row r="34" spans="1:8" ht="15.75" thickBot="1" x14ac:dyDescent="0.3">
      <c r="A34" s="20" t="s">
        <v>43</v>
      </c>
      <c r="B34" s="21" t="s">
        <v>34</v>
      </c>
      <c r="C34" s="22" t="s">
        <v>5</v>
      </c>
      <c r="D34" s="22">
        <v>2.1</v>
      </c>
      <c r="E34" s="23">
        <f>D34*F26*G26</f>
        <v>1770.9300000000003</v>
      </c>
    </row>
    <row r="35" spans="1:8" ht="15.75" thickBot="1" x14ac:dyDescent="0.3">
      <c r="A35" s="20" t="s">
        <v>46</v>
      </c>
      <c r="B35" s="21" t="s">
        <v>60</v>
      </c>
      <c r="C35" s="22" t="s">
        <v>48</v>
      </c>
      <c r="D35" s="22"/>
      <c r="E35" s="23">
        <v>1597.71</v>
      </c>
    </row>
    <row r="36" spans="1:8" x14ac:dyDescent="0.25">
      <c r="A36" s="27" t="s">
        <v>51</v>
      </c>
      <c r="B36" s="24" t="s">
        <v>52</v>
      </c>
      <c r="C36" s="25" t="s">
        <v>53</v>
      </c>
      <c r="D36" s="25">
        <v>1.5</v>
      </c>
      <c r="E36" s="26">
        <f>D36*126.7</f>
        <v>190.05</v>
      </c>
    </row>
    <row r="37" spans="1:8" x14ac:dyDescent="0.25">
      <c r="A37" s="9"/>
      <c r="B37" s="11"/>
      <c r="C37" s="3"/>
      <c r="D37" s="3"/>
      <c r="E37" s="10"/>
    </row>
    <row r="38" spans="1:8" s="17" customFormat="1" ht="14.25" x14ac:dyDescent="0.2">
      <c r="A38" s="13" t="s">
        <v>36</v>
      </c>
      <c r="B38" s="14"/>
      <c r="C38" s="15"/>
      <c r="D38" s="15"/>
      <c r="E38" s="16">
        <f>SUM(E28:E37)</f>
        <v>8922.0780000000013</v>
      </c>
    </row>
    <row r="40" spans="1:8" ht="30.75" customHeight="1" x14ac:dyDescent="0.25">
      <c r="A40" s="60" t="s">
        <v>61</v>
      </c>
      <c r="B40" s="60"/>
      <c r="C40" s="60"/>
      <c r="D40" s="60"/>
      <c r="E40" s="60"/>
    </row>
    <row r="41" spans="1:8" ht="32.25" customHeight="1" x14ac:dyDescent="0.25">
      <c r="A41" s="60" t="s">
        <v>23</v>
      </c>
      <c r="B41" s="60"/>
      <c r="C41" s="60"/>
      <c r="D41" s="60"/>
      <c r="E41" s="60"/>
    </row>
    <row r="42" spans="1:8" x14ac:dyDescent="0.25">
      <c r="A42" s="60" t="s">
        <v>22</v>
      </c>
      <c r="B42" s="60"/>
      <c r="C42" s="60"/>
      <c r="D42" s="60"/>
      <c r="E42" s="60"/>
      <c r="F42" s="17"/>
      <c r="G42" s="17"/>
      <c r="H42" s="28"/>
    </row>
    <row r="43" spans="1:8" x14ac:dyDescent="0.25">
      <c r="A43" s="60" t="s">
        <v>42</v>
      </c>
      <c r="B43" s="60"/>
      <c r="C43" s="60"/>
      <c r="D43" s="60"/>
      <c r="E43" s="60"/>
    </row>
    <row r="44" spans="1:8" x14ac:dyDescent="0.25">
      <c r="A44" s="60" t="s">
        <v>20</v>
      </c>
      <c r="B44" s="60"/>
      <c r="C44" s="60"/>
      <c r="D44" s="60"/>
      <c r="E44" s="60"/>
    </row>
    <row r="45" spans="1:8" x14ac:dyDescent="0.25">
      <c r="A45" s="71" t="s">
        <v>6</v>
      </c>
      <c r="B45" s="71"/>
      <c r="C45" s="71"/>
      <c r="D45" s="71"/>
      <c r="E45" s="71"/>
    </row>
    <row r="46" spans="1:8" x14ac:dyDescent="0.25">
      <c r="A46" s="60" t="s">
        <v>20</v>
      </c>
      <c r="B46" s="60"/>
      <c r="C46" s="60"/>
      <c r="D46" s="60"/>
      <c r="E46" s="60"/>
    </row>
    <row r="47" spans="1:8" x14ac:dyDescent="0.25">
      <c r="A47" s="72" t="s">
        <v>44</v>
      </c>
      <c r="B47" s="72"/>
      <c r="C47" s="72"/>
      <c r="D47" s="72"/>
      <c r="E47" s="72"/>
    </row>
    <row r="48" spans="1:8" x14ac:dyDescent="0.25">
      <c r="B48" s="70" t="s">
        <v>21</v>
      </c>
      <c r="C48" s="70"/>
      <c r="D48" s="70"/>
      <c r="E48" s="8" t="s">
        <v>7</v>
      </c>
    </row>
    <row r="49" spans="1:5" x14ac:dyDescent="0.25">
      <c r="A49" s="19"/>
      <c r="B49" s="19"/>
      <c r="C49" s="19"/>
      <c r="D49" s="19"/>
      <c r="E49" s="19"/>
    </row>
    <row r="50" spans="1:5" x14ac:dyDescent="0.25">
      <c r="A50" s="72" t="s">
        <v>45</v>
      </c>
      <c r="B50" s="72"/>
      <c r="C50" s="72"/>
      <c r="D50" s="72"/>
      <c r="E50" s="72"/>
    </row>
    <row r="51" spans="1:5" x14ac:dyDescent="0.25">
      <c r="B51" s="70" t="s">
        <v>21</v>
      </c>
      <c r="C51" s="70"/>
      <c r="D51" s="70"/>
      <c r="E51" s="8" t="s">
        <v>7</v>
      </c>
    </row>
    <row r="54" spans="1:5" x14ac:dyDescent="0.25">
      <c r="A54" s="17" t="s">
        <v>55</v>
      </c>
    </row>
    <row r="55" spans="1:5" x14ac:dyDescent="0.25">
      <c r="A55" s="2" t="s">
        <v>56</v>
      </c>
      <c r="B55" s="29">
        <v>6478.44</v>
      </c>
    </row>
    <row r="56" spans="1:5" ht="15.75" x14ac:dyDescent="0.25">
      <c r="A56" s="30" t="s">
        <v>57</v>
      </c>
      <c r="B56" s="31">
        <v>22330.59</v>
      </c>
    </row>
    <row r="57" spans="1:5" x14ac:dyDescent="0.25">
      <c r="A57" s="2" t="s">
        <v>58</v>
      </c>
      <c r="B57" s="31">
        <v>24937.49</v>
      </c>
    </row>
    <row r="58" spans="1:5" x14ac:dyDescent="0.25">
      <c r="A58" s="32" t="s">
        <v>59</v>
      </c>
      <c r="B58" s="29">
        <f>B55+B57-('1 кв.'!E37+'2 кв.'!E38)</f>
        <v>16244.998999999998</v>
      </c>
    </row>
  </sheetData>
  <mergeCells count="34">
    <mergeCell ref="A47:E47"/>
    <mergeCell ref="B48:D48"/>
    <mergeCell ref="A50:E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33" zoomScaleNormal="100" zoomScaleSheetLayoutView="100" workbookViewId="0">
      <selection activeCell="J28" sqref="J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3" t="s">
        <v>12</v>
      </c>
      <c r="B1" s="63"/>
      <c r="C1" s="63"/>
      <c r="D1" s="63"/>
      <c r="E1" s="63"/>
    </row>
    <row r="2" spans="1:5" ht="32.25" customHeight="1" x14ac:dyDescent="0.25">
      <c r="A2" s="61" t="s">
        <v>13</v>
      </c>
      <c r="B2" s="62"/>
      <c r="C2" s="62"/>
      <c r="D2" s="62"/>
      <c r="E2" s="62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6" t="s">
        <v>62</v>
      </c>
      <c r="E4" s="66"/>
    </row>
    <row r="5" spans="1:5" x14ac:dyDescent="0.25">
      <c r="A5" s="33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64" t="s">
        <v>37</v>
      </c>
      <c r="B7" s="64"/>
      <c r="C7" s="64"/>
      <c r="D7" s="64"/>
      <c r="E7" s="64"/>
    </row>
    <row r="8" spans="1:5" x14ac:dyDescent="0.25">
      <c r="A8" s="65" t="s">
        <v>1</v>
      </c>
      <c r="B8" s="65"/>
      <c r="C8" s="65"/>
      <c r="D8" s="65"/>
      <c r="E8" s="65"/>
    </row>
    <row r="9" spans="1:5" x14ac:dyDescent="0.25">
      <c r="A9" s="59"/>
      <c r="B9" s="59"/>
      <c r="C9" s="59"/>
      <c r="D9" s="59"/>
      <c r="E9" s="59"/>
    </row>
    <row r="10" spans="1:5" x14ac:dyDescent="0.25">
      <c r="A10" s="60" t="s">
        <v>38</v>
      </c>
      <c r="B10" s="60"/>
      <c r="C10" s="60"/>
      <c r="D10" s="60"/>
      <c r="E10" s="60"/>
    </row>
    <row r="11" spans="1:5" ht="26.25" customHeight="1" x14ac:dyDescent="0.25">
      <c r="A11" s="67" t="s">
        <v>16</v>
      </c>
      <c r="B11" s="68"/>
      <c r="C11" s="68"/>
      <c r="D11" s="68"/>
      <c r="E11" s="68"/>
    </row>
    <row r="12" spans="1:5" x14ac:dyDescent="0.25">
      <c r="A12" s="59"/>
      <c r="B12" s="59"/>
      <c r="C12" s="59"/>
      <c r="D12" s="59"/>
      <c r="E12" s="59"/>
    </row>
    <row r="13" spans="1:5" x14ac:dyDescent="0.25">
      <c r="A13" s="60" t="s">
        <v>39</v>
      </c>
      <c r="B13" s="60"/>
      <c r="C13" s="60"/>
      <c r="D13" s="60"/>
      <c r="E13" s="60"/>
    </row>
    <row r="14" spans="1:5" x14ac:dyDescent="0.25">
      <c r="A14" s="65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x14ac:dyDescent="0.25">
      <c r="A16" s="60" t="s">
        <v>32</v>
      </c>
      <c r="B16" s="60"/>
      <c r="C16" s="60"/>
      <c r="D16" s="60"/>
      <c r="E16" s="60"/>
    </row>
    <row r="17" spans="1:7" x14ac:dyDescent="0.25">
      <c r="A17" s="65" t="s">
        <v>2</v>
      </c>
      <c r="B17" s="59"/>
      <c r="C17" s="59"/>
      <c r="D17" s="59"/>
      <c r="E17" s="59"/>
    </row>
    <row r="18" spans="1:7" x14ac:dyDescent="0.25">
      <c r="A18" s="34"/>
      <c r="B18" s="33"/>
      <c r="C18" s="33"/>
      <c r="D18" s="33"/>
      <c r="E18" s="33"/>
    </row>
    <row r="19" spans="1:7" x14ac:dyDescent="0.25">
      <c r="A19" s="60" t="s">
        <v>33</v>
      </c>
      <c r="B19" s="60"/>
      <c r="C19" s="60"/>
      <c r="D19" s="60"/>
      <c r="E19" s="60"/>
    </row>
    <row r="20" spans="1:7" x14ac:dyDescent="0.25">
      <c r="A20" s="65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0" customHeight="1" x14ac:dyDescent="0.25">
      <c r="A22" s="60" t="s">
        <v>19</v>
      </c>
      <c r="B22" s="60"/>
      <c r="C22" s="60"/>
      <c r="D22" s="60"/>
      <c r="E22" s="60"/>
    </row>
    <row r="23" spans="1:7" x14ac:dyDescent="0.25">
      <c r="A23" s="59"/>
      <c r="B23" s="59"/>
      <c r="C23" s="59"/>
      <c r="D23" s="59"/>
      <c r="E23" s="59"/>
    </row>
    <row r="24" spans="1:7" ht="63" customHeight="1" x14ac:dyDescent="0.25">
      <c r="A24" s="60" t="s">
        <v>40</v>
      </c>
      <c r="B24" s="60"/>
      <c r="C24" s="60"/>
      <c r="D24" s="60"/>
      <c r="E24" s="60"/>
    </row>
    <row r="25" spans="1:7" ht="30" customHeight="1" x14ac:dyDescent="0.25">
      <c r="A25" s="69" t="s">
        <v>41</v>
      </c>
      <c r="B25" s="69"/>
      <c r="C25" s="69"/>
      <c r="D25" s="69"/>
      <c r="E25" s="69"/>
    </row>
    <row r="26" spans="1:7" x14ac:dyDescent="0.25">
      <c r="A26" s="69"/>
      <c r="B26" s="69"/>
      <c r="C26" s="69"/>
      <c r="D26" s="69"/>
      <c r="E26" s="69"/>
      <c r="F26" s="2">
        <v>281.10000000000002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978.22800000000007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1973.3220000000001</v>
      </c>
    </row>
    <row r="30" spans="1:7" ht="60" x14ac:dyDescent="0.25">
      <c r="A30" s="9" t="s">
        <v>28</v>
      </c>
      <c r="B30" s="11" t="s">
        <v>54</v>
      </c>
      <c r="C30" s="3" t="s">
        <v>5</v>
      </c>
      <c r="D30" s="3">
        <v>0.89</v>
      </c>
      <c r="E30" s="10">
        <f>D30*F26*G26</f>
        <v>750.53700000000003</v>
      </c>
    </row>
    <row r="31" spans="1:7" ht="38.25" x14ac:dyDescent="0.25">
      <c r="A31" s="9" t="s">
        <v>27</v>
      </c>
      <c r="B31" s="11" t="s">
        <v>54</v>
      </c>
      <c r="C31" s="3" t="s">
        <v>5</v>
      </c>
      <c r="D31" s="3">
        <v>0.06</v>
      </c>
      <c r="E31" s="10">
        <f>D31*F26*G26</f>
        <v>50.597999999999999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0.71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1686.6000000000001</v>
      </c>
    </row>
    <row r="34" spans="1:8" ht="15.75" thickBot="1" x14ac:dyDescent="0.3">
      <c r="A34" s="20" t="s">
        <v>43</v>
      </c>
      <c r="B34" s="21" t="s">
        <v>34</v>
      </c>
      <c r="C34" s="22" t="s">
        <v>5</v>
      </c>
      <c r="D34" s="22">
        <v>2.1</v>
      </c>
      <c r="E34" s="23">
        <f>D34*F26*G26</f>
        <v>1770.9300000000003</v>
      </c>
    </row>
    <row r="35" spans="1:8" ht="15.75" thickBot="1" x14ac:dyDescent="0.3">
      <c r="A35" s="20" t="s">
        <v>46</v>
      </c>
      <c r="B35" s="21" t="s">
        <v>63</v>
      </c>
      <c r="C35" s="22" t="s">
        <v>48</v>
      </c>
      <c r="D35" s="22"/>
      <c r="E35" s="23">
        <v>3900.34</v>
      </c>
    </row>
    <row r="36" spans="1:8" ht="30" x14ac:dyDescent="0.25">
      <c r="A36" s="9" t="s">
        <v>64</v>
      </c>
      <c r="B36" s="24" t="s">
        <v>67</v>
      </c>
      <c r="C36" s="25" t="s">
        <v>53</v>
      </c>
      <c r="D36" s="25">
        <v>4</v>
      </c>
      <c r="E36" s="26">
        <f>D36*126.7</f>
        <v>506.8</v>
      </c>
    </row>
    <row r="37" spans="1:8" ht="30" x14ac:dyDescent="0.25">
      <c r="A37" s="9" t="s">
        <v>65</v>
      </c>
      <c r="B37" s="24" t="s">
        <v>68</v>
      </c>
      <c r="C37" s="25" t="s">
        <v>53</v>
      </c>
      <c r="D37" s="25">
        <v>6</v>
      </c>
      <c r="E37" s="26">
        <f>D37*126.7</f>
        <v>760.2</v>
      </c>
    </row>
    <row r="38" spans="1:8" ht="30" x14ac:dyDescent="0.25">
      <c r="A38" s="9" t="s">
        <v>66</v>
      </c>
      <c r="B38" s="24" t="s">
        <v>68</v>
      </c>
      <c r="C38" s="25" t="s">
        <v>53</v>
      </c>
      <c r="D38" s="25">
        <v>3.75</v>
      </c>
      <c r="E38" s="26">
        <f>D38*126.7</f>
        <v>475.125</v>
      </c>
    </row>
    <row r="39" spans="1:8" x14ac:dyDescent="0.25">
      <c r="A39" s="9"/>
      <c r="B39" s="24"/>
      <c r="C39" s="25"/>
      <c r="D39" s="3"/>
      <c r="E39" s="10"/>
    </row>
    <row r="40" spans="1:8" s="17" customFormat="1" ht="14.25" x14ac:dyDescent="0.2">
      <c r="A40" s="13" t="s">
        <v>36</v>
      </c>
      <c r="B40" s="14"/>
      <c r="C40" s="15"/>
      <c r="D40" s="15"/>
      <c r="E40" s="16">
        <f>SUM(E28:E39)</f>
        <v>12852.68</v>
      </c>
    </row>
    <row r="42" spans="1:8" ht="30.75" customHeight="1" x14ac:dyDescent="0.25">
      <c r="A42" s="60" t="s">
        <v>69</v>
      </c>
      <c r="B42" s="60"/>
      <c r="C42" s="60"/>
      <c r="D42" s="60"/>
      <c r="E42" s="60"/>
    </row>
    <row r="43" spans="1:8" ht="32.25" customHeight="1" x14ac:dyDescent="0.25">
      <c r="A43" s="60" t="s">
        <v>23</v>
      </c>
      <c r="B43" s="60"/>
      <c r="C43" s="60"/>
      <c r="D43" s="60"/>
      <c r="E43" s="60"/>
    </row>
    <row r="44" spans="1:8" x14ac:dyDescent="0.25">
      <c r="A44" s="60" t="s">
        <v>22</v>
      </c>
      <c r="B44" s="60"/>
      <c r="C44" s="60"/>
      <c r="D44" s="60"/>
      <c r="E44" s="60"/>
      <c r="F44" s="17"/>
      <c r="G44" s="17"/>
      <c r="H44" s="28"/>
    </row>
    <row r="45" spans="1:8" ht="29.25" customHeight="1" x14ac:dyDescent="0.25">
      <c r="A45" s="60" t="s">
        <v>42</v>
      </c>
      <c r="B45" s="60"/>
      <c r="C45" s="60"/>
      <c r="D45" s="60"/>
      <c r="E45" s="60"/>
    </row>
    <row r="46" spans="1:8" x14ac:dyDescent="0.25">
      <c r="A46" s="60" t="s">
        <v>20</v>
      </c>
      <c r="B46" s="60"/>
      <c r="C46" s="60"/>
      <c r="D46" s="60"/>
      <c r="E46" s="60"/>
    </row>
    <row r="47" spans="1:8" x14ac:dyDescent="0.25">
      <c r="A47" s="71" t="s">
        <v>6</v>
      </c>
      <c r="B47" s="71"/>
      <c r="C47" s="71"/>
      <c r="D47" s="71"/>
      <c r="E47" s="71"/>
    </row>
    <row r="48" spans="1:8" x14ac:dyDescent="0.25">
      <c r="A48" s="60" t="s">
        <v>20</v>
      </c>
      <c r="B48" s="60"/>
      <c r="C48" s="60"/>
      <c r="D48" s="60"/>
      <c r="E48" s="60"/>
    </row>
    <row r="49" spans="1:5" x14ac:dyDescent="0.25">
      <c r="A49" s="72" t="s">
        <v>44</v>
      </c>
      <c r="B49" s="72"/>
      <c r="C49" s="72"/>
      <c r="D49" s="72"/>
      <c r="E49" s="72"/>
    </row>
    <row r="50" spans="1:5" x14ac:dyDescent="0.25">
      <c r="B50" s="70" t="s">
        <v>21</v>
      </c>
      <c r="C50" s="70"/>
      <c r="D50" s="70"/>
      <c r="E50" s="8" t="s">
        <v>7</v>
      </c>
    </row>
    <row r="51" spans="1:5" x14ac:dyDescent="0.25">
      <c r="A51" s="34"/>
      <c r="B51" s="34"/>
      <c r="C51" s="34"/>
      <c r="D51" s="34"/>
      <c r="E51" s="34"/>
    </row>
    <row r="52" spans="1:5" x14ac:dyDescent="0.25">
      <c r="A52" s="72" t="s">
        <v>45</v>
      </c>
      <c r="B52" s="72"/>
      <c r="C52" s="72"/>
      <c r="D52" s="72"/>
      <c r="E52" s="72"/>
    </row>
    <row r="53" spans="1:5" x14ac:dyDescent="0.25">
      <c r="B53" s="70" t="s">
        <v>21</v>
      </c>
      <c r="C53" s="70"/>
      <c r="D53" s="70"/>
      <c r="E53" s="8" t="s">
        <v>7</v>
      </c>
    </row>
    <row r="56" spans="1:5" x14ac:dyDescent="0.25">
      <c r="A56" s="17" t="s">
        <v>55</v>
      </c>
    </row>
    <row r="57" spans="1:5" x14ac:dyDescent="0.25">
      <c r="A57" s="2" t="s">
        <v>56</v>
      </c>
      <c r="B57" s="29">
        <v>6478.44</v>
      </c>
    </row>
    <row r="58" spans="1:5" ht="15.75" x14ac:dyDescent="0.25">
      <c r="A58" s="30" t="s">
        <v>57</v>
      </c>
      <c r="B58" s="31">
        <v>33791.040000000001</v>
      </c>
    </row>
    <row r="59" spans="1:5" x14ac:dyDescent="0.25">
      <c r="A59" s="2" t="s">
        <v>58</v>
      </c>
      <c r="B59" s="31">
        <v>36372.639999999999</v>
      </c>
    </row>
    <row r="60" spans="1:5" x14ac:dyDescent="0.25">
      <c r="A60" s="32" t="s">
        <v>59</v>
      </c>
      <c r="B60" s="29">
        <f>B57+B59-('1 кв.'!E37+'2 кв.'!E38+E40)</f>
        <v>14827.468999999997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Normal="100" zoomScaleSheetLayoutView="100" workbookViewId="0">
      <selection activeCell="A43" sqref="A43:E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3" t="s">
        <v>12</v>
      </c>
      <c r="B1" s="63"/>
      <c r="C1" s="63"/>
      <c r="D1" s="63"/>
      <c r="E1" s="63"/>
    </row>
    <row r="2" spans="1:5" ht="36" customHeight="1" x14ac:dyDescent="0.25">
      <c r="A2" s="61" t="s">
        <v>13</v>
      </c>
      <c r="B2" s="62"/>
      <c r="C2" s="62"/>
      <c r="D2" s="62"/>
      <c r="E2" s="62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6" t="s">
        <v>70</v>
      </c>
      <c r="E4" s="66"/>
    </row>
    <row r="5" spans="1:5" x14ac:dyDescent="0.25">
      <c r="A5" s="35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64" t="s">
        <v>37</v>
      </c>
      <c r="B7" s="64"/>
      <c r="C7" s="64"/>
      <c r="D7" s="64"/>
      <c r="E7" s="64"/>
    </row>
    <row r="8" spans="1:5" x14ac:dyDescent="0.25">
      <c r="A8" s="65" t="s">
        <v>1</v>
      </c>
      <c r="B8" s="65"/>
      <c r="C8" s="65"/>
      <c r="D8" s="65"/>
      <c r="E8" s="65"/>
    </row>
    <row r="9" spans="1:5" x14ac:dyDescent="0.25">
      <c r="A9" s="59"/>
      <c r="B9" s="59"/>
      <c r="C9" s="59"/>
      <c r="D9" s="59"/>
      <c r="E9" s="59"/>
    </row>
    <row r="10" spans="1:5" x14ac:dyDescent="0.25">
      <c r="A10" s="60" t="s">
        <v>38</v>
      </c>
      <c r="B10" s="60"/>
      <c r="C10" s="60"/>
      <c r="D10" s="60"/>
      <c r="E10" s="60"/>
    </row>
    <row r="11" spans="1:5" ht="30" customHeight="1" x14ac:dyDescent="0.25">
      <c r="A11" s="67" t="s">
        <v>16</v>
      </c>
      <c r="B11" s="68"/>
      <c r="C11" s="68"/>
      <c r="D11" s="68"/>
      <c r="E11" s="68"/>
    </row>
    <row r="12" spans="1:5" ht="15.75" customHeight="1" x14ac:dyDescent="0.25">
      <c r="A12" s="59"/>
      <c r="B12" s="59"/>
      <c r="C12" s="59"/>
      <c r="D12" s="59"/>
      <c r="E12" s="59"/>
    </row>
    <row r="13" spans="1:5" ht="29.25" customHeight="1" x14ac:dyDescent="0.25">
      <c r="A13" s="60" t="s">
        <v>39</v>
      </c>
      <c r="B13" s="60"/>
      <c r="C13" s="60"/>
      <c r="D13" s="60"/>
      <c r="E13" s="60"/>
    </row>
    <row r="14" spans="1:5" ht="17.25" customHeight="1" x14ac:dyDescent="0.25">
      <c r="A14" s="65" t="s">
        <v>17</v>
      </c>
      <c r="B14" s="59"/>
      <c r="C14" s="59"/>
      <c r="D14" s="59"/>
      <c r="E14" s="59"/>
    </row>
    <row r="15" spans="1:5" ht="14.25" customHeight="1" x14ac:dyDescent="0.25">
      <c r="A15" s="59"/>
      <c r="B15" s="59"/>
      <c r="C15" s="59"/>
      <c r="D15" s="59"/>
      <c r="E15" s="59"/>
    </row>
    <row r="16" spans="1:5" ht="21" customHeight="1" x14ac:dyDescent="0.25">
      <c r="A16" s="60" t="s">
        <v>32</v>
      </c>
      <c r="B16" s="60"/>
      <c r="C16" s="60"/>
      <c r="D16" s="60"/>
      <c r="E16" s="60"/>
    </row>
    <row r="17" spans="1:7" ht="18.75" customHeight="1" x14ac:dyDescent="0.25">
      <c r="A17" s="65" t="s">
        <v>2</v>
      </c>
      <c r="B17" s="59"/>
      <c r="C17" s="59"/>
      <c r="D17" s="59"/>
      <c r="E17" s="59"/>
    </row>
    <row r="18" spans="1:7" x14ac:dyDescent="0.25">
      <c r="A18" s="36"/>
      <c r="B18" s="35"/>
      <c r="C18" s="35"/>
      <c r="D18" s="35"/>
      <c r="E18" s="35"/>
    </row>
    <row r="19" spans="1:7" ht="18" customHeight="1" x14ac:dyDescent="0.25">
      <c r="A19" s="60" t="s">
        <v>33</v>
      </c>
      <c r="B19" s="60"/>
      <c r="C19" s="60"/>
      <c r="D19" s="60"/>
      <c r="E19" s="60"/>
    </row>
    <row r="20" spans="1:7" x14ac:dyDescent="0.25">
      <c r="A20" s="65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0" customHeight="1" x14ac:dyDescent="0.25">
      <c r="A22" s="60" t="s">
        <v>19</v>
      </c>
      <c r="B22" s="60"/>
      <c r="C22" s="60"/>
      <c r="D22" s="60"/>
      <c r="E22" s="60"/>
    </row>
    <row r="23" spans="1:7" ht="19.5" customHeight="1" x14ac:dyDescent="0.25">
      <c r="A23" s="59"/>
      <c r="B23" s="59"/>
      <c r="C23" s="59"/>
      <c r="D23" s="59"/>
      <c r="E23" s="59"/>
    </row>
    <row r="24" spans="1:7" x14ac:dyDescent="0.25">
      <c r="A24" s="60" t="s">
        <v>40</v>
      </c>
      <c r="B24" s="60"/>
      <c r="C24" s="60"/>
      <c r="D24" s="60"/>
      <c r="E24" s="60"/>
    </row>
    <row r="25" spans="1:7" ht="39.75" customHeight="1" x14ac:dyDescent="0.25">
      <c r="A25" s="69" t="s">
        <v>41</v>
      </c>
      <c r="B25" s="69"/>
      <c r="C25" s="69"/>
      <c r="D25" s="69"/>
      <c r="E25" s="69"/>
    </row>
    <row r="26" spans="1:7" ht="22.5" customHeight="1" x14ac:dyDescent="0.25">
      <c r="A26" s="69"/>
      <c r="B26" s="69"/>
      <c r="C26" s="69"/>
      <c r="D26" s="69"/>
      <c r="E26" s="69"/>
      <c r="F26" s="2">
        <v>281.10000000000002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978.22800000000007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1973.3220000000001</v>
      </c>
    </row>
    <row r="30" spans="1:7" ht="60" x14ac:dyDescent="0.25">
      <c r="A30" s="9" t="s">
        <v>28</v>
      </c>
      <c r="B30" s="11" t="s">
        <v>54</v>
      </c>
      <c r="C30" s="3" t="s">
        <v>5</v>
      </c>
      <c r="D30" s="3">
        <v>0.89</v>
      </c>
      <c r="E30" s="10">
        <f>D30*F26*G26</f>
        <v>750.53700000000003</v>
      </c>
    </row>
    <row r="31" spans="1:7" ht="38.25" x14ac:dyDescent="0.25">
      <c r="A31" s="9" t="s">
        <v>27</v>
      </c>
      <c r="B31" s="11" t="s">
        <v>54</v>
      </c>
      <c r="C31" s="3" t="s">
        <v>5</v>
      </c>
      <c r="D31" s="3">
        <v>0.06</v>
      </c>
      <c r="E31" s="10">
        <f>D31*F26*G26</f>
        <v>50.597999999999999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0.71</v>
      </c>
      <c r="E32" s="10">
        <v>600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1686.6000000000001</v>
      </c>
    </row>
    <row r="34" spans="1:8" ht="15.75" thickBot="1" x14ac:dyDescent="0.3">
      <c r="A34" s="20" t="s">
        <v>43</v>
      </c>
      <c r="B34" s="21" t="s">
        <v>34</v>
      </c>
      <c r="C34" s="22" t="s">
        <v>5</v>
      </c>
      <c r="D34" s="22">
        <v>2.1</v>
      </c>
      <c r="E34" s="23">
        <f>D34*F26*G26</f>
        <v>1770.9300000000003</v>
      </c>
    </row>
    <row r="35" spans="1:8" ht="15.75" thickBot="1" x14ac:dyDescent="0.3">
      <c r="A35" s="20" t="s">
        <v>46</v>
      </c>
      <c r="B35" s="21" t="s">
        <v>88</v>
      </c>
      <c r="C35" s="22" t="s">
        <v>48</v>
      </c>
      <c r="D35" s="22"/>
      <c r="E35" s="23"/>
    </row>
    <row r="36" spans="1:8" x14ac:dyDescent="0.25">
      <c r="A36" s="9"/>
      <c r="B36" s="24"/>
      <c r="C36" s="25" t="s">
        <v>53</v>
      </c>
      <c r="D36" s="25"/>
      <c r="E36" s="26">
        <f>D36*126.7</f>
        <v>0</v>
      </c>
    </row>
    <row r="37" spans="1:8" x14ac:dyDescent="0.25">
      <c r="A37" s="9"/>
      <c r="B37" s="24"/>
      <c r="C37" s="25" t="s">
        <v>53</v>
      </c>
      <c r="D37" s="25"/>
      <c r="E37" s="26">
        <f>D37*126.7</f>
        <v>0</v>
      </c>
    </row>
    <row r="38" spans="1:8" x14ac:dyDescent="0.25">
      <c r="A38" s="9"/>
      <c r="B38" s="24"/>
      <c r="C38" s="25" t="s">
        <v>53</v>
      </c>
      <c r="D38" s="25"/>
      <c r="E38" s="26">
        <f>D38*126.7</f>
        <v>0</v>
      </c>
    </row>
    <row r="39" spans="1:8" x14ac:dyDescent="0.25">
      <c r="A39" s="9"/>
      <c r="B39" s="24"/>
      <c r="C39" s="25"/>
      <c r="D39" s="3"/>
      <c r="E39" s="10"/>
    </row>
    <row r="40" spans="1:8" s="17" customFormat="1" ht="14.25" x14ac:dyDescent="0.2">
      <c r="A40" s="13" t="s">
        <v>36</v>
      </c>
      <c r="B40" s="14"/>
      <c r="C40" s="15"/>
      <c r="D40" s="15"/>
      <c r="E40" s="16">
        <f>SUM(E28:E39)</f>
        <v>7810.2150000000011</v>
      </c>
    </row>
    <row r="42" spans="1:8" ht="41.25" customHeight="1" x14ac:dyDescent="0.25">
      <c r="A42" s="60" t="s">
        <v>90</v>
      </c>
      <c r="B42" s="60"/>
      <c r="C42" s="60"/>
      <c r="D42" s="60"/>
      <c r="E42" s="60"/>
    </row>
    <row r="43" spans="1:8" ht="34.5" customHeight="1" x14ac:dyDescent="0.25">
      <c r="A43" s="60" t="s">
        <v>23</v>
      </c>
      <c r="B43" s="60"/>
      <c r="C43" s="60"/>
      <c r="D43" s="60"/>
      <c r="E43" s="60"/>
    </row>
    <row r="44" spans="1:8" ht="15.75" customHeight="1" x14ac:dyDescent="0.25">
      <c r="A44" s="60" t="s">
        <v>22</v>
      </c>
      <c r="B44" s="60"/>
      <c r="C44" s="60"/>
      <c r="D44" s="60"/>
      <c r="E44" s="60"/>
      <c r="F44" s="17"/>
      <c r="G44" s="17"/>
      <c r="H44" s="28"/>
    </row>
    <row r="45" spans="1:8" ht="36" customHeight="1" x14ac:dyDescent="0.25">
      <c r="A45" s="60" t="s">
        <v>42</v>
      </c>
      <c r="B45" s="60"/>
      <c r="C45" s="60"/>
      <c r="D45" s="60"/>
      <c r="E45" s="60"/>
    </row>
    <row r="46" spans="1:8" x14ac:dyDescent="0.25">
      <c r="A46" s="60" t="s">
        <v>20</v>
      </c>
      <c r="B46" s="60"/>
      <c r="C46" s="60"/>
      <c r="D46" s="60"/>
      <c r="E46" s="60"/>
    </row>
    <row r="47" spans="1:8" x14ac:dyDescent="0.25">
      <c r="A47" s="71" t="s">
        <v>6</v>
      </c>
      <c r="B47" s="71"/>
      <c r="C47" s="71"/>
      <c r="D47" s="71"/>
      <c r="E47" s="71"/>
    </row>
    <row r="48" spans="1:8" x14ac:dyDescent="0.25">
      <c r="A48" s="60" t="s">
        <v>20</v>
      </c>
      <c r="B48" s="60"/>
      <c r="C48" s="60"/>
      <c r="D48" s="60"/>
      <c r="E48" s="60"/>
    </row>
    <row r="49" spans="1:5" x14ac:dyDescent="0.25">
      <c r="A49" s="72" t="s">
        <v>44</v>
      </c>
      <c r="B49" s="72"/>
      <c r="C49" s="72"/>
      <c r="D49" s="72"/>
      <c r="E49" s="72"/>
    </row>
    <row r="50" spans="1:5" x14ac:dyDescent="0.25">
      <c r="B50" s="70" t="s">
        <v>21</v>
      </c>
      <c r="C50" s="70"/>
      <c r="D50" s="70"/>
      <c r="E50" s="8" t="s">
        <v>7</v>
      </c>
    </row>
    <row r="51" spans="1:5" x14ac:dyDescent="0.25">
      <c r="A51" s="36"/>
      <c r="B51" s="36"/>
      <c r="C51" s="36"/>
      <c r="D51" s="36"/>
      <c r="E51" s="36"/>
    </row>
    <row r="52" spans="1:5" x14ac:dyDescent="0.25">
      <c r="A52" s="72" t="s">
        <v>45</v>
      </c>
      <c r="B52" s="72"/>
      <c r="C52" s="72"/>
      <c r="D52" s="72"/>
      <c r="E52" s="72"/>
    </row>
    <row r="53" spans="1:5" x14ac:dyDescent="0.25">
      <c r="B53" s="70" t="s">
        <v>21</v>
      </c>
      <c r="C53" s="70"/>
      <c r="D53" s="70"/>
      <c r="E53" s="8" t="s">
        <v>7</v>
      </c>
    </row>
    <row r="56" spans="1:5" x14ac:dyDescent="0.25">
      <c r="A56" s="17" t="s">
        <v>55</v>
      </c>
    </row>
    <row r="57" spans="1:5" x14ac:dyDescent="0.25">
      <c r="A57" s="2" t="s">
        <v>56</v>
      </c>
      <c r="B57" s="29">
        <v>6478.44</v>
      </c>
    </row>
    <row r="58" spans="1:5" ht="15.75" x14ac:dyDescent="0.25">
      <c r="A58" s="30" t="s">
        <v>57</v>
      </c>
      <c r="B58" s="31">
        <v>45251.49</v>
      </c>
    </row>
    <row r="59" spans="1:5" x14ac:dyDescent="0.25">
      <c r="A59" s="2" t="s">
        <v>58</v>
      </c>
      <c r="B59" s="31">
        <v>47833.09</v>
      </c>
    </row>
    <row r="60" spans="1:5" x14ac:dyDescent="0.25">
      <c r="A60" s="32" t="s">
        <v>59</v>
      </c>
      <c r="B60" s="29">
        <f>B57+B59-('1 кв.'!E37+'2 кв.'!E38+'3 кв.'!E40+'4 кв'!E40)</f>
        <v>18477.703999999991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zoomScaleNormal="100" zoomScaleSheetLayoutView="100" workbookViewId="0">
      <selection activeCell="B26" sqref="B2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4" t="s">
        <v>71</v>
      </c>
      <c r="B1" s="74"/>
      <c r="C1" s="74"/>
      <c r="D1" s="37"/>
    </row>
    <row r="2" spans="1:5" ht="15.75" x14ac:dyDescent="0.25">
      <c r="A2" s="75" t="s">
        <v>72</v>
      </c>
      <c r="B2" s="75"/>
      <c r="C2" s="75"/>
      <c r="D2" s="30"/>
    </row>
    <row r="3" spans="1:5" ht="15.75" x14ac:dyDescent="0.25">
      <c r="A3" s="75" t="s">
        <v>73</v>
      </c>
      <c r="B3" s="75"/>
      <c r="C3" s="75"/>
      <c r="D3" s="30"/>
    </row>
    <row r="4" spans="1:5" ht="15.75" x14ac:dyDescent="0.25">
      <c r="A4" s="74" t="s">
        <v>87</v>
      </c>
      <c r="B4" s="74"/>
      <c r="C4" s="74"/>
      <c r="D4" s="37"/>
    </row>
    <row r="5" spans="1:5" ht="15.75" x14ac:dyDescent="0.25">
      <c r="A5" s="76"/>
      <c r="B5" s="76"/>
      <c r="C5" s="76"/>
      <c r="D5" s="1"/>
    </row>
    <row r="6" spans="1:5" ht="15.75" x14ac:dyDescent="0.25">
      <c r="A6" s="30"/>
      <c r="B6" s="2" t="s">
        <v>56</v>
      </c>
      <c r="C6" s="29">
        <f>'4 кв'!B57</f>
        <v>6478.44</v>
      </c>
      <c r="D6" s="38"/>
    </row>
    <row r="7" spans="1:5" ht="15.75" x14ac:dyDescent="0.25">
      <c r="A7" s="39" t="s">
        <v>74</v>
      </c>
      <c r="B7" s="30" t="s">
        <v>57</v>
      </c>
      <c r="C7" s="31">
        <f>'4 кв'!B58</f>
        <v>45251.49</v>
      </c>
      <c r="D7" s="40"/>
    </row>
    <row r="8" spans="1:5" ht="15.75" x14ac:dyDescent="0.25">
      <c r="A8" s="12"/>
      <c r="B8" s="2" t="s">
        <v>58</v>
      </c>
      <c r="C8" s="31">
        <f>'4 кв'!B59</f>
        <v>47833.09</v>
      </c>
      <c r="D8" s="40"/>
    </row>
    <row r="9" spans="1:5" ht="15.75" x14ac:dyDescent="0.25">
      <c r="A9" s="12"/>
      <c r="B9" s="30" t="s">
        <v>75</v>
      </c>
      <c r="C9" s="41">
        <f>SUM(C8:C8)</f>
        <v>47833.09</v>
      </c>
      <c r="D9" s="38"/>
    </row>
    <row r="10" spans="1:5" ht="15.75" x14ac:dyDescent="0.25">
      <c r="A10" s="1"/>
      <c r="B10" s="73"/>
      <c r="C10" s="73"/>
      <c r="D10" s="40"/>
    </row>
    <row r="11" spans="1:5" ht="15.75" x14ac:dyDescent="0.25">
      <c r="A11" s="42" t="s">
        <v>76</v>
      </c>
      <c r="B11" s="43" t="s">
        <v>46</v>
      </c>
      <c r="C11" s="31">
        <f>'1 кв.'!E35+'2 кв.'!E35+'3 кв.'!E35+'4 кв'!E35</f>
        <v>5498.05</v>
      </c>
      <c r="D11" s="40"/>
    </row>
    <row r="12" spans="1:5" ht="15.75" x14ac:dyDescent="0.25">
      <c r="A12" s="1"/>
      <c r="B12" s="43" t="s">
        <v>77</v>
      </c>
      <c r="C12" s="31">
        <f>E23</f>
        <v>1932.175</v>
      </c>
      <c r="D12" s="40"/>
      <c r="E12" s="44"/>
    </row>
    <row r="13" spans="1:5" ht="15.75" x14ac:dyDescent="0.25">
      <c r="B13" s="45" t="s">
        <v>4</v>
      </c>
      <c r="C13" s="31">
        <f>'1 кв.'!E28+'2 кв.'!E28+'3 кв.'!E28+'4 кв'!E28</f>
        <v>4157.4690000000001</v>
      </c>
      <c r="D13" s="40"/>
    </row>
    <row r="14" spans="1:5" ht="15.75" x14ac:dyDescent="0.25">
      <c r="A14" s="42"/>
      <c r="B14" s="45" t="s">
        <v>25</v>
      </c>
      <c r="C14" s="31">
        <f>'1 кв.'!E29+'2 кв.'!E29+'3 кв.'!E29+'4 кв'!E29</f>
        <v>7741.4940000000006</v>
      </c>
      <c r="D14" s="40"/>
    </row>
    <row r="15" spans="1:5" ht="15.75" x14ac:dyDescent="0.25">
      <c r="A15" s="42"/>
      <c r="B15" s="45" t="s">
        <v>78</v>
      </c>
      <c r="C15" s="31">
        <f>'1 кв.'!E30+'2 кв.'!E30+'3 кв.'!E30+'4 кв'!E30</f>
        <v>2951.55</v>
      </c>
      <c r="D15" s="40"/>
    </row>
    <row r="16" spans="1:5" ht="15.75" x14ac:dyDescent="0.25">
      <c r="A16" s="42"/>
      <c r="B16" s="45" t="s">
        <v>79</v>
      </c>
      <c r="C16" s="31">
        <f>'1 кв.'!E31+'2 кв.'!E31+'3 кв.'!E31+'4 кв'!E31</f>
        <v>202.392</v>
      </c>
      <c r="D16" s="40"/>
    </row>
    <row r="17" spans="1:5" ht="15.75" x14ac:dyDescent="0.25">
      <c r="A17" s="42"/>
      <c r="B17" s="45" t="s">
        <v>80</v>
      </c>
      <c r="C17" s="31">
        <f>'1 кв.'!E32+'2 кв.'!E32+'3 кв.'!E32+'4 кв'!E32</f>
        <v>600</v>
      </c>
      <c r="D17" s="40"/>
    </row>
    <row r="18" spans="1:5" ht="15.75" x14ac:dyDescent="0.25">
      <c r="A18" s="42"/>
      <c r="B18" s="45" t="s">
        <v>29</v>
      </c>
      <c r="C18" s="31">
        <f>'1 кв.'!E33+'2 кв.'!E33+'3 кв.'!E33+'4 кв'!E33</f>
        <v>5886.2340000000004</v>
      </c>
      <c r="D18" s="40"/>
    </row>
    <row r="19" spans="1:5" ht="15.75" x14ac:dyDescent="0.25">
      <c r="A19" s="42"/>
      <c r="B19" s="45" t="s">
        <v>89</v>
      </c>
      <c r="C19" s="31">
        <f>'1 кв.'!E34+'2 кв.'!E34+'3 кв.'!E34+'4 кв'!E34</f>
        <v>6864.4620000000014</v>
      </c>
      <c r="D19" s="40"/>
    </row>
    <row r="20" spans="1:5" ht="15.75" x14ac:dyDescent="0.25">
      <c r="A20" s="1"/>
      <c r="B20" s="39" t="s">
        <v>81</v>
      </c>
      <c r="C20" s="29">
        <f>SUM(C11:C19)</f>
        <v>35833.826000000001</v>
      </c>
      <c r="D20" s="40">
        <f>'1 кв.'!E37+'2 кв.'!E38+'3 кв.'!E40+'4 кв'!E40</f>
        <v>35833.826000000008</v>
      </c>
      <c r="E20" s="44"/>
    </row>
    <row r="21" spans="1:5" ht="15.75" x14ac:dyDescent="0.25">
      <c r="A21" s="1"/>
      <c r="B21" s="46" t="s">
        <v>82</v>
      </c>
      <c r="C21" s="29">
        <f>C6+C9-C20</f>
        <v>18477.703999999998</v>
      </c>
      <c r="D21" s="40"/>
    </row>
    <row r="22" spans="1:5" s="50" customFormat="1" ht="30" x14ac:dyDescent="0.25">
      <c r="A22" s="47"/>
      <c r="B22" s="48" t="s">
        <v>83</v>
      </c>
      <c r="C22" s="3" t="s">
        <v>84</v>
      </c>
      <c r="D22" s="49"/>
    </row>
    <row r="23" spans="1:5" ht="15.75" x14ac:dyDescent="0.25">
      <c r="A23" s="11" t="s">
        <v>52</v>
      </c>
      <c r="B23" s="51" t="s">
        <v>51</v>
      </c>
      <c r="C23" s="52">
        <v>1.5</v>
      </c>
      <c r="D23" s="40"/>
      <c r="E23" s="50">
        <f>15.25*126.7</f>
        <v>1932.175</v>
      </c>
    </row>
    <row r="24" spans="1:5" ht="15.75" x14ac:dyDescent="0.25">
      <c r="A24" s="11" t="s">
        <v>67</v>
      </c>
      <c r="B24" s="51" t="s">
        <v>64</v>
      </c>
      <c r="C24" s="3">
        <v>4</v>
      </c>
      <c r="D24" s="40"/>
      <c r="E24" s="50"/>
    </row>
    <row r="25" spans="1:5" ht="15.75" x14ac:dyDescent="0.25">
      <c r="A25" s="11" t="s">
        <v>68</v>
      </c>
      <c r="B25" s="51" t="s">
        <v>65</v>
      </c>
      <c r="C25" s="3">
        <v>6</v>
      </c>
      <c r="D25" s="40"/>
      <c r="E25" s="50"/>
    </row>
    <row r="26" spans="1:5" ht="15.75" x14ac:dyDescent="0.25">
      <c r="A26" s="11"/>
      <c r="B26" s="51" t="s">
        <v>66</v>
      </c>
      <c r="C26" s="3">
        <v>3.75</v>
      </c>
      <c r="D26" s="40"/>
      <c r="E26" s="50"/>
    </row>
    <row r="27" spans="1:5" ht="15.75" x14ac:dyDescent="0.25">
      <c r="A27" s="11"/>
      <c r="B27" s="51"/>
      <c r="C27" s="3"/>
      <c r="D27" s="40"/>
      <c r="E27" s="50"/>
    </row>
    <row r="28" spans="1:5" ht="15.75" x14ac:dyDescent="0.25">
      <c r="A28" s="3"/>
      <c r="B28" s="9"/>
      <c r="C28" s="53"/>
      <c r="D28" s="40"/>
    </row>
    <row r="29" spans="1:5" s="58" customFormat="1" ht="15.75" x14ac:dyDescent="0.25">
      <c r="A29" s="54"/>
      <c r="B29" s="55" t="s">
        <v>85</v>
      </c>
      <c r="C29" s="56">
        <f>SUM(C23:C28)</f>
        <v>15.25</v>
      </c>
      <c r="D29" s="57"/>
    </row>
    <row r="30" spans="1:5" ht="15.75" x14ac:dyDescent="0.25">
      <c r="A30" s="1"/>
      <c r="B30" s="39"/>
      <c r="C30" s="39"/>
      <c r="D30" s="40"/>
    </row>
    <row r="31" spans="1:5" ht="15.75" x14ac:dyDescent="0.25">
      <c r="A31" s="39" t="s">
        <v>86</v>
      </c>
      <c r="C31" s="39"/>
      <c r="D31" s="40"/>
    </row>
    <row r="32" spans="1:5" ht="15.75" x14ac:dyDescent="0.25">
      <c r="A32" s="1"/>
      <c r="B32" s="39"/>
      <c r="C32" s="39"/>
      <c r="D32" s="40"/>
    </row>
    <row r="33" spans="1:4" ht="15.75" x14ac:dyDescent="0.25">
      <c r="A33" s="1"/>
      <c r="B33" s="39"/>
      <c r="C33" s="39"/>
      <c r="D33" s="40"/>
    </row>
    <row r="34" spans="1:4" ht="15.75" x14ac:dyDescent="0.25">
      <c r="A34" s="1"/>
      <c r="B34" s="39"/>
      <c r="C34" s="39"/>
      <c r="D34" s="40"/>
    </row>
    <row r="35" spans="1:4" ht="15.75" x14ac:dyDescent="0.25">
      <c r="A35" s="1"/>
      <c r="B35" s="39"/>
      <c r="C35" s="39"/>
      <c r="D35" s="40"/>
    </row>
    <row r="36" spans="1:4" ht="15.75" x14ac:dyDescent="0.25">
      <c r="A36" s="1"/>
      <c r="B36" s="39"/>
      <c r="C36" s="39"/>
      <c r="D36" s="40"/>
    </row>
    <row r="37" spans="1:4" ht="15.75" x14ac:dyDescent="0.25">
      <c r="A37" s="1"/>
      <c r="B37" s="39"/>
      <c r="C37" s="39"/>
      <c r="D37" s="40"/>
    </row>
    <row r="38" spans="1:4" ht="15.75" x14ac:dyDescent="0.25">
      <c r="A38" s="1"/>
      <c r="B38" s="39"/>
      <c r="C38" s="39"/>
      <c r="D38" s="40"/>
    </row>
    <row r="39" spans="1:4" ht="15.75" x14ac:dyDescent="0.25">
      <c r="A39" s="1"/>
      <c r="B39" s="39"/>
      <c r="C39" s="39"/>
      <c r="D39" s="40"/>
    </row>
    <row r="40" spans="1:4" ht="15.75" x14ac:dyDescent="0.25">
      <c r="A40" s="1"/>
      <c r="B40" s="39"/>
      <c r="C40" s="39"/>
      <c r="D40" s="40"/>
    </row>
    <row r="41" spans="1:4" ht="15.75" x14ac:dyDescent="0.25">
      <c r="A41" s="1"/>
      <c r="B41" s="39"/>
      <c r="C41" s="39"/>
      <c r="D41" s="40"/>
    </row>
    <row r="42" spans="1:4" ht="15.75" x14ac:dyDescent="0.25">
      <c r="A42" s="1"/>
      <c r="B42" s="39"/>
      <c r="C42" s="39"/>
      <c r="D42" s="40"/>
    </row>
    <row r="43" spans="1:4" ht="15.75" x14ac:dyDescent="0.25">
      <c r="A43" s="1"/>
      <c r="B43" s="39"/>
      <c r="C43" s="39"/>
      <c r="D43" s="4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2017-02-01T05:35:28Z</dcterms:modified>
</cp:coreProperties>
</file>