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кв.'!$A$31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кв.'!$A$1:$E$58</definedName>
    <definedName name="_xlnm.Print_Area" localSheetId="2">'3 кв.'!$A$1:$E$57</definedName>
    <definedName name="_xlnm.Print_Area" localSheetId="3">'4 кв.'!$A$1:$E$57</definedName>
    <definedName name="_xlnm.Print_Area" localSheetId="4">'годовой отчет'!$A$1:$C$26</definedName>
  </definedNames>
  <calcPr calcId="145621"/>
</workbook>
</file>

<file path=xl/calcChain.xml><?xml version="1.0" encoding="utf-8"?>
<calcChain xmlns="http://schemas.openxmlformats.org/spreadsheetml/2006/main">
  <c r="B57" i="4" l="1"/>
  <c r="E37" i="4"/>
  <c r="C19" i="5" l="1"/>
  <c r="C18" i="5"/>
  <c r="C17" i="5"/>
  <c r="C9" i="5"/>
  <c r="C8" i="5"/>
  <c r="C7" i="5"/>
  <c r="C6" i="5"/>
  <c r="C16" i="5"/>
  <c r="C15" i="5"/>
  <c r="C14" i="5"/>
  <c r="C13" i="5"/>
  <c r="C11" i="5"/>
  <c r="C20" i="5" l="1"/>
  <c r="C21" i="5" s="1"/>
  <c r="E34" i="4" l="1"/>
  <c r="E33" i="4"/>
  <c r="E31" i="4"/>
  <c r="E30" i="4"/>
  <c r="E29" i="4"/>
  <c r="E28" i="4"/>
  <c r="E20" i="5" s="1"/>
  <c r="B57" i="3" l="1"/>
  <c r="E37" i="3" l="1"/>
  <c r="E34" i="3" l="1"/>
  <c r="E33" i="3"/>
  <c r="E31" i="3"/>
  <c r="E30" i="3"/>
  <c r="E29" i="3"/>
  <c r="E28" i="3"/>
  <c r="B57" i="2" l="1"/>
  <c r="E37" i="2"/>
  <c r="E28" i="2" l="1"/>
  <c r="E34" i="2" l="1"/>
  <c r="E33" i="2"/>
  <c r="E31" i="2"/>
  <c r="E30" i="2"/>
  <c r="E29" i="2"/>
  <c r="E37" i="1" l="1"/>
  <c r="E28" i="1"/>
  <c r="E34" i="1" l="1"/>
  <c r="E33" i="1"/>
  <c r="E31" i="1"/>
  <c r="E30" i="1"/>
  <c r="E29" i="1"/>
</calcChain>
</file>

<file path=xl/sharedStrings.xml><?xml version="1.0" encoding="utf-8"?>
<sst xmlns="http://schemas.openxmlformats.org/spreadsheetml/2006/main" count="284" uniqueCount="80">
  <si>
    <t>Собственники помещений в многоквартирном доме, расположенном по адресу:</t>
  </si>
  <si>
    <t>г. Россошь, ул. Бульварная, д. 4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</si>
  <si>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</si>
  <si>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</si>
  <si>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</si>
  <si>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</si>
  <si>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</si>
  <si>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</si>
  <si>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</si>
  <si>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</si>
  <si>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</si>
  <si>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</si>
  <si>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</si>
  <si>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</si>
  <si>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</si>
  <si>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</si>
  <si>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</si>
  <si>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</si>
  <si>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21.02.2013 г.</t>
    </r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</si>
  <si>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</si>
  <si>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</si>
  <si>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</si>
  <si>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</si>
  <si>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Бульварная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</si>
  <si>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</si>
  <si>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</si>
  <si>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</si>
  <si>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</si>
  <si>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</si>
  <si>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</si>
  <si>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</si>
  <si>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</si>
  <si>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</si>
  <si>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</si>
  <si>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Общехозяйственные расходы</t>
  </si>
  <si>
    <t>определена приложением № 9 к договору №6 от 01.06.2013 г.</t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</si>
  <si>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</si>
  <si>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</si>
  <si>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</si>
  <si>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Ершовой Натальи Ивановны</t>
    </r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</si>
  <si>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</si>
  <si>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</si>
  <si>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МКД Ершовой Н.А.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</si>
  <si>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</si>
  <si>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</si>
  <si>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</si>
  <si>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</si>
  <si>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</si>
  <si>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 xml:space="preserve">           2. Всего за период с "01" 01 2016 г. по "31" 03 2016 г. выполнено работ (оказано услуг) на общую сумму одиннадцать тысяч триста девяносто один (прописью) рубль 29 копеек.</t>
  </si>
  <si>
    <t>"30" 06  2016 г.</t>
  </si>
  <si>
    <t>2 квартал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</si>
  <si>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</si>
  <si>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</si>
  <si>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</si>
  <si>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</si>
  <si>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</si>
  <si>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тринадцать тысяч семь (прописью) рублей 19 копеек.</t>
  </si>
  <si>
    <t>"30" 09  2016 г.</t>
  </si>
  <si>
    <t>3 квартал</t>
  </si>
  <si>
    <t xml:space="preserve">           2. Всего за период с "01" 07 2016 г. по "30" 09 2016 г. выполнено работ (оказано услуг) на общую сумму тринадцать тысяч сто пятьдесят три (прописью) рубля 64 копейки.</t>
  </si>
  <si>
    <t>"31" 12  2016 г.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</si>
  <si>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</si>
  <si>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</si>
  <si>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</si>
  <si>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</si>
  <si>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</si>
  <si>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</si>
  <si>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</si>
  <si>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</si>
  <si>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</si>
  <si>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</si>
  <si>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</si>
  <si>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</si>
  <si>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</si>
  <si>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</si>
  <si>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</si>
  <si>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</si>
  <si>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</si>
  <si>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Бульварная, д. 4</t>
  </si>
  <si>
    <t xml:space="preserve">           2. Всего за период с "01" 10 2016 г. по "31" 12 2016 г. выполнено работ (оказано услуг) на общую сумму четырнадцать тысяч девятьсот пятьдесят три рубля 64 копейки.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</si>
</sst>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4" fontId="10" fillId="0" borderId="0" xfId="0" applyNumberFormat="1" applyFont="1" applyAlignment="1"/>
    <xf numFmtId="4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6" fillId="0" borderId="0" xfId="1" applyNumberFormat="1" applyFont="1"/>
    <xf numFmtId="0" fontId="10" fillId="0" borderId="0" xfId="0" applyFont="1" applyAlignment="1"/>
    <xf numFmtId="164" fontId="3" fillId="0" borderId="0" xfId="1" applyNumberFormat="1" applyFont="1"/>
    <xf numFmtId="0" fontId="11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3" fillId="2" borderId="0" xfId="0" applyFont="1" applyFill="1"/>
    <xf numFmtId="4" fontId="10" fillId="2" borderId="0" xfId="0" applyNumberFormat="1" applyFont="1" applyFill="1" applyAlignment="1"/>
    <xf numFmtId="0" fontId="12" fillId="0" borderId="0" xfId="0" applyFont="1" applyAlignment="1"/>
    <xf numFmtId="0" fontId="10" fillId="0" borderId="0" xfId="0" applyFont="1"/>
    <xf numFmtId="4" fontId="12" fillId="0" borderId="0" xfId="0" applyNumberFormat="1" applyFont="1"/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0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10" fillId="0" borderId="0" xfId="0" applyFont="1" applyBorder="1"/>
    <xf numFmtId="49" fontId="14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center" wrapText="1"/>
    </xf>
    <xf numFmtId="43" fontId="0" fillId="0" borderId="0" xfId="0" applyNumberFormat="1"/>
    <xf numFmtId="0" fontId="8" fillId="0" borderId="0" xfId="0" applyFont="1" applyAlignment="1">
      <alignment horizontal="left"/>
    </xf>
    <xf numFmtId="0" fontId="14" fillId="0" borderId="7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activeCell="I45" sqref="I45"/>
    </sheetView>
  </sheetViews>
  <sheetFormatPr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16384" width="9.140625" style="1"/>
  </cols>
  <sheetData>
    <row r="1" spans="1:5" ht="15.75" x14ac:dyDescent="0.25">
      <c r="A1" s="72" t="s">
        <v>13</v>
      </c>
      <c r="B1" s="72"/>
      <c r="C1" s="72"/>
      <c r="D1" s="72"/>
      <c r="E1" s="72"/>
    </row>
    <row r="2" spans="1:5" ht="32.25" customHeight="1" x14ac:dyDescent="0.25">
      <c r="A2" s="70" t="s">
        <v>14</v>
      </c>
      <c r="B2" s="71"/>
      <c r="C2" s="71"/>
      <c r="D2" s="71"/>
      <c r="E2" s="71"/>
    </row>
    <row r="3" spans="1:5" x14ac:dyDescent="0.25">
      <c r="A3" s="4"/>
      <c r="B3" s="3"/>
      <c r="C3" s="3"/>
      <c r="D3" s="3"/>
      <c r="E3" s="3"/>
    </row>
    <row r="4" spans="1:5" ht="20.25" customHeight="1" x14ac:dyDescent="0.25">
      <c r="A4" s="11" t="s">
        <v>15</v>
      </c>
      <c r="B4" s="3"/>
      <c r="C4" s="3"/>
      <c r="D4" s="3"/>
      <c r="E4" s="12" t="s">
        <v>16</v>
      </c>
    </row>
    <row r="5" spans="1:5" ht="8.25" customHeight="1" x14ac:dyDescent="0.25">
      <c r="A5" s="4"/>
      <c r="B5" s="3"/>
      <c r="C5" s="3"/>
      <c r="D5" s="3"/>
      <c r="E5" s="3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73" t="s">
        <v>1</v>
      </c>
      <c r="B7" s="73"/>
      <c r="C7" s="73"/>
      <c r="D7" s="73"/>
      <c r="E7" s="73"/>
    </row>
    <row r="8" spans="1:5" x14ac:dyDescent="0.25">
      <c r="A8" s="74" t="s">
        <v>2</v>
      </c>
      <c r="B8" s="74"/>
      <c r="C8" s="74"/>
      <c r="D8" s="74"/>
      <c r="E8" s="74"/>
    </row>
    <row r="9" spans="1:5" ht="7.5" customHeight="1" x14ac:dyDescent="0.25">
      <c r="A9" s="68"/>
      <c r="B9" s="68"/>
      <c r="C9" s="68"/>
      <c r="D9" s="68"/>
      <c r="E9" s="68"/>
    </row>
    <row r="10" spans="1:5" x14ac:dyDescent="0.25">
      <c r="A10" s="69" t="s">
        <v>39</v>
      </c>
      <c r="B10" s="69"/>
      <c r="C10" s="69"/>
      <c r="D10" s="69"/>
      <c r="E10" s="69"/>
    </row>
    <row r="11" spans="1:5" ht="22.5" customHeight="1" x14ac:dyDescent="0.25">
      <c r="A11" s="75" t="s">
        <v>17</v>
      </c>
      <c r="B11" s="76"/>
      <c r="C11" s="76"/>
      <c r="D11" s="76"/>
      <c r="E11" s="76"/>
    </row>
    <row r="12" spans="1:5" ht="9" customHeight="1" x14ac:dyDescent="0.25">
      <c r="A12" s="68"/>
      <c r="B12" s="68"/>
      <c r="C12" s="68"/>
      <c r="D12" s="68"/>
      <c r="E12" s="68"/>
    </row>
    <row r="13" spans="1:5" ht="30.75" customHeight="1" x14ac:dyDescent="0.25">
      <c r="A13" s="69" t="s">
        <v>18</v>
      </c>
      <c r="B13" s="69"/>
      <c r="C13" s="69"/>
      <c r="D13" s="69"/>
      <c r="E13" s="69"/>
    </row>
    <row r="14" spans="1:5" x14ac:dyDescent="0.25">
      <c r="A14" s="74" t="s">
        <v>19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x14ac:dyDescent="0.25">
      <c r="A16" s="69" t="s">
        <v>38</v>
      </c>
      <c r="B16" s="69"/>
      <c r="C16" s="69"/>
      <c r="D16" s="69"/>
      <c r="E16" s="69"/>
    </row>
    <row r="17" spans="1:7" ht="11.25" customHeight="1" x14ac:dyDescent="0.25">
      <c r="A17" s="74" t="s">
        <v>3</v>
      </c>
      <c r="B17" s="68"/>
      <c r="C17" s="68"/>
      <c r="D17" s="68"/>
      <c r="E17" s="68"/>
    </row>
    <row r="18" spans="1:7" ht="11.25" customHeight="1" x14ac:dyDescent="0.25">
      <c r="A18" s="5"/>
      <c r="B18" s="4"/>
      <c r="C18" s="4"/>
      <c r="D18" s="4"/>
      <c r="E18" s="4"/>
    </row>
    <row r="19" spans="1:7" x14ac:dyDescent="0.25">
      <c r="A19" s="69" t="s">
        <v>37</v>
      </c>
      <c r="B19" s="69"/>
      <c r="C19" s="69"/>
      <c r="D19" s="69"/>
      <c r="E19" s="69"/>
    </row>
    <row r="20" spans="1:7" ht="10.5" customHeight="1" x14ac:dyDescent="0.25">
      <c r="A20" s="74" t="s">
        <v>20</v>
      </c>
      <c r="B20" s="68"/>
      <c r="C20" s="68"/>
      <c r="D20" s="68"/>
      <c r="E20" s="68"/>
    </row>
    <row r="21" spans="1:7" x14ac:dyDescent="0.25">
      <c r="A21" s="68"/>
      <c r="B21" s="68"/>
      <c r="C21" s="68"/>
      <c r="D21" s="68"/>
      <c r="E21" s="68"/>
    </row>
    <row r="22" spans="1:7" ht="30.75" customHeight="1" x14ac:dyDescent="0.25">
      <c r="A22" s="69" t="s">
        <v>21</v>
      </c>
      <c r="B22" s="69"/>
      <c r="C22" s="69"/>
      <c r="D22" s="69"/>
      <c r="E22" s="69"/>
    </row>
    <row r="23" spans="1:7" x14ac:dyDescent="0.25">
      <c r="A23" s="68"/>
      <c r="B23" s="68"/>
      <c r="C23" s="68"/>
      <c r="D23" s="68"/>
      <c r="E23" s="68"/>
    </row>
    <row r="24" spans="1:7" ht="63.75" customHeight="1" x14ac:dyDescent="0.25">
      <c r="A24" s="69" t="s">
        <v>22</v>
      </c>
      <c r="B24" s="69"/>
      <c r="C24" s="69"/>
      <c r="D24" s="69"/>
      <c r="E24" s="69"/>
    </row>
    <row r="25" spans="1:7" ht="33.75" customHeight="1" x14ac:dyDescent="0.25">
      <c r="A25" s="77" t="s">
        <v>23</v>
      </c>
      <c r="B25" s="77"/>
      <c r="C25" s="77"/>
      <c r="D25" s="77"/>
      <c r="E25" s="77"/>
    </row>
    <row r="26" spans="1:7" x14ac:dyDescent="0.25">
      <c r="A26" s="77"/>
      <c r="B26" s="77"/>
      <c r="C26" s="77"/>
      <c r="D26" s="77"/>
      <c r="E26" s="77"/>
      <c r="F26" s="1">
        <v>533.29999999999995</v>
      </c>
      <c r="G26" s="1">
        <v>3</v>
      </c>
    </row>
    <row r="27" spans="1:7" ht="135" x14ac:dyDescent="0.25">
      <c r="A27" s="2" t="s">
        <v>9</v>
      </c>
      <c r="B27" s="2" t="s">
        <v>12</v>
      </c>
      <c r="C27" s="2" t="s">
        <v>4</v>
      </c>
      <c r="D27" s="2" t="s">
        <v>11</v>
      </c>
      <c r="E27" s="2" t="s">
        <v>10</v>
      </c>
    </row>
    <row r="28" spans="1:7" ht="38.25" x14ac:dyDescent="0.25">
      <c r="A28" s="8" t="s">
        <v>5</v>
      </c>
      <c r="B28" s="10" t="s">
        <v>28</v>
      </c>
      <c r="C28" s="2" t="s">
        <v>6</v>
      </c>
      <c r="D28" s="2">
        <v>1.45</v>
      </c>
      <c r="E28" s="9">
        <f>D28*F26*G26</f>
        <v>2319.8549999999996</v>
      </c>
    </row>
    <row r="29" spans="1:7" ht="51" x14ac:dyDescent="0.25">
      <c r="A29" s="8" t="s">
        <v>29</v>
      </c>
      <c r="B29" s="10" t="s">
        <v>30</v>
      </c>
      <c r="C29" s="2" t="s">
        <v>6</v>
      </c>
      <c r="D29" s="2">
        <v>2.25</v>
      </c>
      <c r="E29" s="9">
        <f>D29*F26*G26</f>
        <v>3599.7749999999996</v>
      </c>
    </row>
    <row r="30" spans="1:7" ht="51" x14ac:dyDescent="0.25">
      <c r="A30" s="8" t="s">
        <v>31</v>
      </c>
      <c r="B30" s="10" t="s">
        <v>35</v>
      </c>
      <c r="C30" s="2" t="s">
        <v>6</v>
      </c>
      <c r="D30" s="2">
        <v>0.38</v>
      </c>
      <c r="E30" s="9">
        <f>D30*F26*G26</f>
        <v>607.96199999999999</v>
      </c>
    </row>
    <row r="31" spans="1:7" ht="60" x14ac:dyDescent="0.25">
      <c r="A31" s="8" t="s">
        <v>32</v>
      </c>
      <c r="B31" s="10" t="s">
        <v>35</v>
      </c>
      <c r="C31" s="2" t="s">
        <v>6</v>
      </c>
      <c r="D31" s="2">
        <v>0.22</v>
      </c>
      <c r="E31" s="9">
        <f>D31*F26*G26</f>
        <v>351.97799999999995</v>
      </c>
    </row>
    <row r="32" spans="1:7" ht="60" x14ac:dyDescent="0.25">
      <c r="A32" s="8" t="s">
        <v>40</v>
      </c>
      <c r="B32" s="10" t="s">
        <v>35</v>
      </c>
      <c r="C32" s="2" t="s">
        <v>6</v>
      </c>
      <c r="D32" s="2">
        <v>1.41</v>
      </c>
      <c r="E32" s="9">
        <v>0</v>
      </c>
    </row>
    <row r="33" spans="1:5" x14ac:dyDescent="0.25">
      <c r="A33" s="8" t="s">
        <v>33</v>
      </c>
      <c r="B33" s="10" t="s">
        <v>36</v>
      </c>
      <c r="C33" s="2" t="s">
        <v>6</v>
      </c>
      <c r="D33" s="2">
        <v>0.98</v>
      </c>
      <c r="E33" s="9">
        <f>D33*F26*G26</f>
        <v>1567.9019999999996</v>
      </c>
    </row>
    <row r="34" spans="1:5" ht="15.75" thickBot="1" x14ac:dyDescent="0.3">
      <c r="A34" s="17" t="s">
        <v>34</v>
      </c>
      <c r="B34" s="18" t="s">
        <v>36</v>
      </c>
      <c r="C34" s="19" t="s">
        <v>6</v>
      </c>
      <c r="D34" s="19">
        <v>1.84</v>
      </c>
      <c r="E34" s="20">
        <f>D34*F26*G26</f>
        <v>2943.8159999999998</v>
      </c>
    </row>
    <row r="35" spans="1:5" x14ac:dyDescent="0.25">
      <c r="A35" s="13" t="s">
        <v>43</v>
      </c>
      <c r="B35" s="14" t="s">
        <v>44</v>
      </c>
      <c r="C35" s="15" t="s">
        <v>45</v>
      </c>
      <c r="D35" s="15"/>
      <c r="E35" s="16">
        <v>0</v>
      </c>
    </row>
    <row r="36" spans="1:5" x14ac:dyDescent="0.25">
      <c r="A36" s="8"/>
      <c r="B36" s="10"/>
      <c r="C36" s="2"/>
      <c r="D36" s="2"/>
      <c r="E36" s="9"/>
    </row>
    <row r="37" spans="1:5" s="25" customFormat="1" ht="14.25" x14ac:dyDescent="0.2">
      <c r="A37" s="21" t="s">
        <v>46</v>
      </c>
      <c r="B37" s="22"/>
      <c r="C37" s="23"/>
      <c r="D37" s="23"/>
      <c r="E37" s="24">
        <f>SUM(E28:E36)</f>
        <v>11391.287999999997</v>
      </c>
    </row>
    <row r="39" spans="1:5" ht="42.75" customHeight="1" x14ac:dyDescent="0.25">
      <c r="A39" s="69" t="s">
        <v>48</v>
      </c>
      <c r="B39" s="69"/>
      <c r="C39" s="69"/>
      <c r="D39" s="69"/>
      <c r="E39" s="69"/>
    </row>
    <row r="40" spans="1:5" ht="30" customHeight="1" x14ac:dyDescent="0.25">
      <c r="A40" s="69" t="s">
        <v>27</v>
      </c>
      <c r="B40" s="69"/>
      <c r="C40" s="69"/>
      <c r="D40" s="69"/>
      <c r="E40" s="69"/>
    </row>
    <row r="41" spans="1:5" x14ac:dyDescent="0.25">
      <c r="A41" s="69" t="s">
        <v>26</v>
      </c>
      <c r="B41" s="69"/>
      <c r="C41" s="69"/>
      <c r="D41" s="69"/>
      <c r="E41" s="69"/>
    </row>
    <row r="42" spans="1:5" ht="31.5" customHeight="1" x14ac:dyDescent="0.25">
      <c r="A42" s="69" t="s">
        <v>47</v>
      </c>
      <c r="B42" s="69"/>
      <c r="C42" s="69"/>
      <c r="D42" s="69"/>
      <c r="E42" s="69"/>
    </row>
    <row r="43" spans="1:5" x14ac:dyDescent="0.25">
      <c r="A43" s="69" t="s">
        <v>24</v>
      </c>
      <c r="B43" s="69"/>
      <c r="C43" s="69"/>
      <c r="D43" s="69"/>
      <c r="E43" s="69"/>
    </row>
    <row r="44" spans="1:5" x14ac:dyDescent="0.25">
      <c r="A44" s="79" t="s">
        <v>7</v>
      </c>
      <c r="B44" s="79"/>
      <c r="C44" s="79"/>
      <c r="D44" s="79"/>
      <c r="E44" s="79"/>
    </row>
    <row r="45" spans="1:5" x14ac:dyDescent="0.25">
      <c r="A45" s="69" t="s">
        <v>24</v>
      </c>
      <c r="B45" s="69"/>
      <c r="C45" s="69"/>
      <c r="D45" s="69"/>
      <c r="E45" s="69"/>
    </row>
    <row r="46" spans="1:5" ht="15" customHeight="1" x14ac:dyDescent="0.25">
      <c r="A46" s="80" t="s">
        <v>41</v>
      </c>
      <c r="B46" s="80"/>
      <c r="C46" s="80"/>
      <c r="D46" s="80"/>
      <c r="E46" s="6"/>
    </row>
    <row r="47" spans="1:5" ht="11.25" customHeight="1" x14ac:dyDescent="0.25">
      <c r="B47" s="78" t="s">
        <v>25</v>
      </c>
      <c r="C47" s="78"/>
      <c r="D47" s="78"/>
      <c r="E47" s="7" t="s">
        <v>8</v>
      </c>
    </row>
    <row r="48" spans="1:5" x14ac:dyDescent="0.25">
      <c r="A48" s="5"/>
      <c r="B48" s="5"/>
      <c r="C48" s="5"/>
      <c r="D48" s="5"/>
      <c r="E48" s="5"/>
    </row>
    <row r="49" spans="1:5" ht="15" customHeight="1" x14ac:dyDescent="0.25">
      <c r="A49" s="80" t="s">
        <v>42</v>
      </c>
      <c r="B49" s="80"/>
      <c r="C49" s="80"/>
      <c r="D49" s="80"/>
      <c r="E49" s="6"/>
    </row>
    <row r="50" spans="1:5" ht="11.25" customHeight="1" x14ac:dyDescent="0.25">
      <c r="B50" s="78" t="s">
        <v>25</v>
      </c>
      <c r="C50" s="78"/>
      <c r="D50" s="78"/>
      <c r="E50" s="7" t="s">
        <v>8</v>
      </c>
    </row>
  </sheetData>
  <mergeCells count="33"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32" zoomScaleNormal="100" zoomScaleSheetLayoutView="100" workbookViewId="0">
      <selection activeCell="F23" sqref="F23"/>
    </sheetView>
  </sheetViews>
  <sheetFormatPr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72" t="s">
        <v>13</v>
      </c>
      <c r="B1" s="72"/>
      <c r="C1" s="72"/>
      <c r="D1" s="72"/>
      <c r="E1" s="72"/>
    </row>
    <row r="2" spans="1:5" ht="30.75" customHeight="1" x14ac:dyDescent="0.25">
      <c r="A2" s="70" t="s">
        <v>14</v>
      </c>
      <c r="B2" s="71"/>
      <c r="C2" s="71"/>
      <c r="D2" s="71"/>
      <c r="E2" s="71"/>
    </row>
    <row r="3" spans="1:5" x14ac:dyDescent="0.25">
      <c r="A3" s="26"/>
      <c r="B3" s="3"/>
      <c r="C3" s="3"/>
      <c r="D3" s="3"/>
      <c r="E3" s="3"/>
    </row>
    <row r="4" spans="1:5" ht="30" x14ac:dyDescent="0.25">
      <c r="A4" s="11" t="s">
        <v>15</v>
      </c>
      <c r="B4" s="3"/>
      <c r="C4" s="3"/>
      <c r="D4" s="3"/>
      <c r="E4" s="12" t="s">
        <v>49</v>
      </c>
    </row>
    <row r="5" spans="1:5" x14ac:dyDescent="0.25">
      <c r="A5" s="26"/>
      <c r="B5" s="3"/>
      <c r="C5" s="3"/>
      <c r="D5" s="3"/>
      <c r="E5" s="3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73" t="s">
        <v>1</v>
      </c>
      <c r="B7" s="73"/>
      <c r="C7" s="73"/>
      <c r="D7" s="73"/>
      <c r="E7" s="73"/>
    </row>
    <row r="8" spans="1:5" x14ac:dyDescent="0.25">
      <c r="A8" s="74" t="s">
        <v>2</v>
      </c>
      <c r="B8" s="74"/>
      <c r="C8" s="74"/>
      <c r="D8" s="74"/>
      <c r="E8" s="74"/>
    </row>
    <row r="9" spans="1:5" x14ac:dyDescent="0.25">
      <c r="A9" s="68"/>
      <c r="B9" s="68"/>
      <c r="C9" s="68"/>
      <c r="D9" s="68"/>
      <c r="E9" s="68"/>
    </row>
    <row r="10" spans="1:5" x14ac:dyDescent="0.25">
      <c r="A10" s="69" t="s">
        <v>39</v>
      </c>
      <c r="B10" s="69"/>
      <c r="C10" s="69"/>
      <c r="D10" s="69"/>
      <c r="E10" s="69"/>
    </row>
    <row r="11" spans="1:5" ht="31.5" customHeight="1" x14ac:dyDescent="0.25">
      <c r="A11" s="75" t="s">
        <v>17</v>
      </c>
      <c r="B11" s="76"/>
      <c r="C11" s="76"/>
      <c r="D11" s="76"/>
      <c r="E11" s="76"/>
    </row>
    <row r="12" spans="1:5" x14ac:dyDescent="0.25">
      <c r="A12" s="68"/>
      <c r="B12" s="68"/>
      <c r="C12" s="68"/>
      <c r="D12" s="68"/>
      <c r="E12" s="68"/>
    </row>
    <row r="13" spans="1:5" ht="30.75" customHeight="1" x14ac:dyDescent="0.25">
      <c r="A13" s="69" t="s">
        <v>18</v>
      </c>
      <c r="B13" s="69"/>
      <c r="C13" s="69"/>
      <c r="D13" s="69"/>
      <c r="E13" s="69"/>
    </row>
    <row r="14" spans="1:5" x14ac:dyDescent="0.25">
      <c r="A14" s="74" t="s">
        <v>19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x14ac:dyDescent="0.25">
      <c r="A16" s="69" t="s">
        <v>38</v>
      </c>
      <c r="B16" s="69"/>
      <c r="C16" s="69"/>
      <c r="D16" s="69"/>
      <c r="E16" s="69"/>
    </row>
    <row r="17" spans="1:8" ht="11.25" customHeight="1" x14ac:dyDescent="0.25">
      <c r="A17" s="74" t="s">
        <v>3</v>
      </c>
      <c r="B17" s="68"/>
      <c r="C17" s="68"/>
      <c r="D17" s="68"/>
      <c r="E17" s="68"/>
    </row>
    <row r="18" spans="1:8" ht="11.25" customHeight="1" x14ac:dyDescent="0.25">
      <c r="A18" s="27"/>
      <c r="B18" s="26"/>
      <c r="C18" s="26"/>
      <c r="D18" s="26"/>
      <c r="E18" s="26"/>
    </row>
    <row r="19" spans="1:8" x14ac:dyDescent="0.25">
      <c r="A19" s="69" t="s">
        <v>37</v>
      </c>
      <c r="B19" s="69"/>
      <c r="C19" s="69"/>
      <c r="D19" s="69"/>
      <c r="E19" s="69"/>
    </row>
    <row r="20" spans="1:8" ht="10.5" customHeight="1" x14ac:dyDescent="0.25">
      <c r="A20" s="74" t="s">
        <v>20</v>
      </c>
      <c r="B20" s="68"/>
      <c r="C20" s="68"/>
      <c r="D20" s="68"/>
      <c r="E20" s="68"/>
    </row>
    <row r="21" spans="1:8" x14ac:dyDescent="0.25">
      <c r="A21" s="68"/>
      <c r="B21" s="68"/>
      <c r="C21" s="68"/>
      <c r="D21" s="68"/>
      <c r="E21" s="68"/>
    </row>
    <row r="22" spans="1:8" ht="30.75" customHeight="1" x14ac:dyDescent="0.25">
      <c r="A22" s="69" t="s">
        <v>21</v>
      </c>
      <c r="B22" s="69"/>
      <c r="C22" s="69"/>
      <c r="D22" s="69"/>
      <c r="E22" s="69"/>
    </row>
    <row r="23" spans="1:8" x14ac:dyDescent="0.25">
      <c r="A23" s="68"/>
      <c r="B23" s="68"/>
      <c r="C23" s="68"/>
      <c r="D23" s="68"/>
      <c r="E23" s="68"/>
    </row>
    <row r="24" spans="1:8" ht="63.75" customHeight="1" x14ac:dyDescent="0.25">
      <c r="A24" s="69" t="s">
        <v>22</v>
      </c>
      <c r="B24" s="69"/>
      <c r="C24" s="69"/>
      <c r="D24" s="69"/>
      <c r="E24" s="69"/>
    </row>
    <row r="25" spans="1:8" ht="33.75" customHeight="1" x14ac:dyDescent="0.25">
      <c r="A25" s="77" t="s">
        <v>23</v>
      </c>
      <c r="B25" s="77"/>
      <c r="C25" s="77"/>
      <c r="D25" s="77"/>
      <c r="E25" s="77"/>
    </row>
    <row r="26" spans="1:8" x14ac:dyDescent="0.25">
      <c r="A26" s="77"/>
      <c r="B26" s="77"/>
      <c r="C26" s="77"/>
      <c r="D26" s="77"/>
      <c r="E26" s="77"/>
      <c r="F26" s="1">
        <v>533.29999999999995</v>
      </c>
      <c r="G26" s="1">
        <v>3</v>
      </c>
    </row>
    <row r="27" spans="1:8" ht="135" x14ac:dyDescent="0.25">
      <c r="A27" s="2" t="s">
        <v>9</v>
      </c>
      <c r="B27" s="2" t="s">
        <v>12</v>
      </c>
      <c r="C27" s="2" t="s">
        <v>4</v>
      </c>
      <c r="D27" s="2" t="s">
        <v>11</v>
      </c>
      <c r="E27" s="2" t="s">
        <v>10</v>
      </c>
    </row>
    <row r="28" spans="1:8" ht="38.25" x14ac:dyDescent="0.25">
      <c r="A28" s="8" t="s">
        <v>5</v>
      </c>
      <c r="B28" s="10" t="s">
        <v>28</v>
      </c>
      <c r="C28" s="2" t="s">
        <v>6</v>
      </c>
      <c r="D28" s="2">
        <v>1.1599999999999999</v>
      </c>
      <c r="E28" s="9">
        <f>D28*F26*G26</f>
        <v>1855.8839999999998</v>
      </c>
    </row>
    <row r="29" spans="1:8" ht="51" x14ac:dyDescent="0.25">
      <c r="A29" s="8" t="s">
        <v>29</v>
      </c>
      <c r="B29" s="10" t="s">
        <v>30</v>
      </c>
      <c r="C29" s="2" t="s">
        <v>6</v>
      </c>
      <c r="D29" s="2">
        <v>2.25</v>
      </c>
      <c r="E29" s="9">
        <f>D29*F26*G26</f>
        <v>3599.7749999999996</v>
      </c>
    </row>
    <row r="30" spans="1:8" ht="51" x14ac:dyDescent="0.25">
      <c r="A30" s="8" t="s">
        <v>31</v>
      </c>
      <c r="B30" s="10" t="s">
        <v>35</v>
      </c>
      <c r="C30" s="2" t="s">
        <v>6</v>
      </c>
      <c r="D30" s="2">
        <v>0.38</v>
      </c>
      <c r="E30" s="9">
        <f>D30*F26*G26</f>
        <v>607.96199999999999</v>
      </c>
    </row>
    <row r="31" spans="1:8" ht="60" x14ac:dyDescent="0.25">
      <c r="A31" s="8" t="s">
        <v>32</v>
      </c>
      <c r="B31" s="10" t="s">
        <v>35</v>
      </c>
      <c r="C31" s="2" t="s">
        <v>6</v>
      </c>
      <c r="D31" s="2">
        <v>0.24</v>
      </c>
      <c r="E31" s="9">
        <f>D31*F26*G26</f>
        <v>383.976</v>
      </c>
      <c r="F31" s="81"/>
      <c r="G31" s="69"/>
      <c r="H31" s="28"/>
    </row>
    <row r="32" spans="1:8" ht="60" x14ac:dyDescent="0.25">
      <c r="A32" s="8" t="s">
        <v>40</v>
      </c>
      <c r="B32" s="10" t="s">
        <v>35</v>
      </c>
      <c r="C32" s="2" t="s">
        <v>6</v>
      </c>
      <c r="D32" s="2">
        <v>1.41</v>
      </c>
      <c r="E32" s="9">
        <v>0</v>
      </c>
      <c r="F32" s="81"/>
      <c r="G32" s="69"/>
      <c r="H32" s="3"/>
    </row>
    <row r="33" spans="1:8" x14ac:dyDescent="0.25">
      <c r="A33" s="8" t="s">
        <v>33</v>
      </c>
      <c r="B33" s="10" t="s">
        <v>36</v>
      </c>
      <c r="C33" s="2" t="s">
        <v>6</v>
      </c>
      <c r="D33" s="2">
        <v>2</v>
      </c>
      <c r="E33" s="9">
        <f>D33*F26*G26</f>
        <v>3199.7999999999997</v>
      </c>
      <c r="H33" s="29"/>
    </row>
    <row r="34" spans="1:8" ht="16.5" thickBot="1" x14ac:dyDescent="0.3">
      <c r="A34" s="17" t="s">
        <v>34</v>
      </c>
      <c r="B34" s="18" t="s">
        <v>36</v>
      </c>
      <c r="C34" s="19" t="s">
        <v>6</v>
      </c>
      <c r="D34" s="19">
        <v>2.1</v>
      </c>
      <c r="E34" s="20">
        <f>D34*F26*G26</f>
        <v>3359.79</v>
      </c>
      <c r="H34" s="30"/>
    </row>
    <row r="35" spans="1:8" ht="16.5" thickBot="1" x14ac:dyDescent="0.3">
      <c r="A35" s="17" t="s">
        <v>43</v>
      </c>
      <c r="B35" s="18" t="s">
        <v>50</v>
      </c>
      <c r="C35" s="19" t="s">
        <v>45</v>
      </c>
      <c r="D35" s="19"/>
      <c r="E35" s="20">
        <v>0</v>
      </c>
      <c r="H35" s="30"/>
    </row>
    <row r="36" spans="1:8" x14ac:dyDescent="0.25">
      <c r="A36" s="8"/>
      <c r="B36" s="10"/>
      <c r="C36" s="2"/>
      <c r="D36" s="2"/>
      <c r="E36" s="9"/>
      <c r="H36" s="29"/>
    </row>
    <row r="37" spans="1:8" s="25" customFormat="1" ht="14.25" x14ac:dyDescent="0.2">
      <c r="A37" s="21" t="s">
        <v>46</v>
      </c>
      <c r="B37" s="22"/>
      <c r="C37" s="23"/>
      <c r="D37" s="23"/>
      <c r="E37" s="24">
        <f>SUM(E28:E36)</f>
        <v>13007.186999999998</v>
      </c>
      <c r="H37" s="31"/>
    </row>
    <row r="39" spans="1:8" ht="42.75" customHeight="1" x14ac:dyDescent="0.25">
      <c r="A39" s="69" t="s">
        <v>56</v>
      </c>
      <c r="B39" s="69"/>
      <c r="C39" s="69"/>
      <c r="D39" s="69"/>
      <c r="E39" s="69"/>
    </row>
    <row r="40" spans="1:8" ht="30" customHeight="1" x14ac:dyDescent="0.25">
      <c r="A40" s="69" t="s">
        <v>27</v>
      </c>
      <c r="B40" s="69"/>
      <c r="C40" s="69"/>
      <c r="D40" s="69"/>
      <c r="E40" s="69"/>
    </row>
    <row r="41" spans="1:8" x14ac:dyDescent="0.25">
      <c r="A41" s="69" t="s">
        <v>26</v>
      </c>
      <c r="B41" s="69"/>
      <c r="C41" s="69"/>
      <c r="D41" s="69"/>
      <c r="E41" s="69"/>
    </row>
    <row r="42" spans="1:8" ht="31.5" customHeight="1" x14ac:dyDescent="0.25">
      <c r="A42" s="69" t="s">
        <v>47</v>
      </c>
      <c r="B42" s="69"/>
      <c r="C42" s="69"/>
      <c r="D42" s="69"/>
      <c r="E42" s="69"/>
    </row>
    <row r="43" spans="1:8" x14ac:dyDescent="0.25">
      <c r="A43" s="69" t="s">
        <v>24</v>
      </c>
      <c r="B43" s="69"/>
      <c r="C43" s="69"/>
      <c r="D43" s="69"/>
      <c r="E43" s="69"/>
    </row>
    <row r="44" spans="1:8" x14ac:dyDescent="0.25">
      <c r="A44" s="79" t="s">
        <v>7</v>
      </c>
      <c r="B44" s="79"/>
      <c r="C44" s="79"/>
      <c r="D44" s="79"/>
      <c r="E44" s="79"/>
    </row>
    <row r="45" spans="1:8" x14ac:dyDescent="0.25">
      <c r="A45" s="69" t="s">
        <v>24</v>
      </c>
      <c r="B45" s="69"/>
      <c r="C45" s="69"/>
      <c r="D45" s="69"/>
      <c r="E45" s="69"/>
    </row>
    <row r="46" spans="1:8" ht="15" customHeight="1" x14ac:dyDescent="0.25">
      <c r="A46" s="80" t="s">
        <v>41</v>
      </c>
      <c r="B46" s="80"/>
      <c r="C46" s="80"/>
      <c r="D46" s="80"/>
      <c r="E46" s="6"/>
    </row>
    <row r="47" spans="1:8" ht="11.25" customHeight="1" x14ac:dyDescent="0.25">
      <c r="B47" s="78" t="s">
        <v>25</v>
      </c>
      <c r="C47" s="78"/>
      <c r="D47" s="78"/>
      <c r="E47" s="7" t="s">
        <v>8</v>
      </c>
    </row>
    <row r="48" spans="1:8" x14ac:dyDescent="0.25">
      <c r="A48" s="27"/>
      <c r="B48" s="27"/>
      <c r="C48" s="27"/>
      <c r="D48" s="27"/>
      <c r="E48" s="27"/>
    </row>
    <row r="49" spans="1:5" x14ac:dyDescent="0.25">
      <c r="A49" s="80" t="s">
        <v>42</v>
      </c>
      <c r="B49" s="80"/>
      <c r="C49" s="80"/>
      <c r="D49" s="80"/>
      <c r="E49" s="6"/>
    </row>
    <row r="50" spans="1:5" x14ac:dyDescent="0.25">
      <c r="B50" s="78" t="s">
        <v>25</v>
      </c>
      <c r="C50" s="78"/>
      <c r="D50" s="78"/>
      <c r="E50" s="7" t="s">
        <v>8</v>
      </c>
    </row>
    <row r="53" spans="1:5" x14ac:dyDescent="0.25">
      <c r="A53" s="25" t="s">
        <v>51</v>
      </c>
    </row>
    <row r="54" spans="1:5" x14ac:dyDescent="0.25">
      <c r="A54" s="1" t="s">
        <v>52</v>
      </c>
      <c r="B54" s="34">
        <v>13717</v>
      </c>
    </row>
    <row r="55" spans="1:5" ht="15.75" x14ac:dyDescent="0.25">
      <c r="A55" s="35" t="s">
        <v>53</v>
      </c>
      <c r="B55" s="36">
        <v>42821.37</v>
      </c>
    </row>
    <row r="56" spans="1:5" x14ac:dyDescent="0.25">
      <c r="A56" s="1" t="s">
        <v>54</v>
      </c>
      <c r="B56" s="36">
        <v>40128</v>
      </c>
    </row>
    <row r="57" spans="1:5" x14ac:dyDescent="0.25">
      <c r="A57" s="37" t="s">
        <v>55</v>
      </c>
      <c r="B57" s="34">
        <f>B54+B56-('1 кв.'!E37+'2 кв.'!E37)</f>
        <v>29446.525000000005</v>
      </c>
    </row>
  </sheetData>
  <mergeCells count="35">
    <mergeCell ref="A15:E15"/>
    <mergeCell ref="A1:E1"/>
    <mergeCell ref="A2:E2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F31:G31"/>
    <mergeCell ref="F32:G32"/>
    <mergeCell ref="A16:E16"/>
    <mergeCell ref="A17:E17"/>
    <mergeCell ref="A19:E19"/>
    <mergeCell ref="A20:E20"/>
    <mergeCell ref="A21:E21"/>
    <mergeCell ref="A22:E22"/>
    <mergeCell ref="A44:E44"/>
    <mergeCell ref="A23:E23"/>
    <mergeCell ref="A24:E24"/>
    <mergeCell ref="A25:E25"/>
    <mergeCell ref="A26:E26"/>
    <mergeCell ref="A39:E39"/>
    <mergeCell ref="A40:E40"/>
    <mergeCell ref="A41:E41"/>
    <mergeCell ref="A42:E42"/>
    <mergeCell ref="A43:E43"/>
    <mergeCell ref="A45:E45"/>
    <mergeCell ref="A46:D46"/>
    <mergeCell ref="B47:D47"/>
    <mergeCell ref="A49:D49"/>
    <mergeCell ref="B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44" zoomScaleNormal="100" zoomScaleSheetLayoutView="100" workbookViewId="0">
      <selection activeCell="C56" sqref="C56"/>
    </sheetView>
  </sheetViews>
  <sheetFormatPr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72" t="s">
        <v>13</v>
      </c>
      <c r="B1" s="72"/>
      <c r="C1" s="72"/>
      <c r="D1" s="72"/>
      <c r="E1" s="72"/>
    </row>
    <row r="2" spans="1:5" ht="30.75" customHeight="1" x14ac:dyDescent="0.25">
      <c r="A2" s="70" t="s">
        <v>14</v>
      </c>
      <c r="B2" s="71"/>
      <c r="C2" s="71"/>
      <c r="D2" s="71"/>
      <c r="E2" s="71"/>
    </row>
    <row r="3" spans="1:5" x14ac:dyDescent="0.25">
      <c r="A3" s="32"/>
      <c r="B3" s="3"/>
      <c r="C3" s="3"/>
      <c r="D3" s="3"/>
      <c r="E3" s="3"/>
    </row>
    <row r="4" spans="1:5" ht="30" x14ac:dyDescent="0.25">
      <c r="A4" s="11" t="s">
        <v>15</v>
      </c>
      <c r="B4" s="3"/>
      <c r="C4" s="3"/>
      <c r="D4" s="3"/>
      <c r="E4" s="12" t="s">
        <v>57</v>
      </c>
    </row>
    <row r="5" spans="1:5" x14ac:dyDescent="0.25">
      <c r="A5" s="32"/>
      <c r="B5" s="3"/>
      <c r="C5" s="3"/>
      <c r="D5" s="3"/>
      <c r="E5" s="3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73" t="s">
        <v>1</v>
      </c>
      <c r="B7" s="73"/>
      <c r="C7" s="73"/>
      <c r="D7" s="73"/>
      <c r="E7" s="73"/>
    </row>
    <row r="8" spans="1:5" x14ac:dyDescent="0.25">
      <c r="A8" s="74" t="s">
        <v>2</v>
      </c>
      <c r="B8" s="74"/>
      <c r="C8" s="74"/>
      <c r="D8" s="74"/>
      <c r="E8" s="74"/>
    </row>
    <row r="9" spans="1:5" x14ac:dyDescent="0.25">
      <c r="A9" s="68"/>
      <c r="B9" s="68"/>
      <c r="C9" s="68"/>
      <c r="D9" s="68"/>
      <c r="E9" s="68"/>
    </row>
    <row r="10" spans="1:5" x14ac:dyDescent="0.25">
      <c r="A10" s="69" t="s">
        <v>39</v>
      </c>
      <c r="B10" s="69"/>
      <c r="C10" s="69"/>
      <c r="D10" s="69"/>
      <c r="E10" s="69"/>
    </row>
    <row r="11" spans="1:5" ht="30" customHeight="1" x14ac:dyDescent="0.25">
      <c r="A11" s="75" t="s">
        <v>17</v>
      </c>
      <c r="B11" s="76"/>
      <c r="C11" s="76"/>
      <c r="D11" s="76"/>
      <c r="E11" s="76"/>
    </row>
    <row r="12" spans="1:5" x14ac:dyDescent="0.25">
      <c r="A12" s="68"/>
      <c r="B12" s="68"/>
      <c r="C12" s="68"/>
      <c r="D12" s="68"/>
      <c r="E12" s="68"/>
    </row>
    <row r="13" spans="1:5" ht="30.75" customHeight="1" x14ac:dyDescent="0.25">
      <c r="A13" s="69" t="s">
        <v>18</v>
      </c>
      <c r="B13" s="69"/>
      <c r="C13" s="69"/>
      <c r="D13" s="69"/>
      <c r="E13" s="69"/>
    </row>
    <row r="14" spans="1:5" x14ac:dyDescent="0.25">
      <c r="A14" s="74" t="s">
        <v>19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x14ac:dyDescent="0.25">
      <c r="A16" s="69" t="s">
        <v>38</v>
      </c>
      <c r="B16" s="69"/>
      <c r="C16" s="69"/>
      <c r="D16" s="69"/>
      <c r="E16" s="69"/>
    </row>
    <row r="17" spans="1:8" ht="11.25" customHeight="1" x14ac:dyDescent="0.25">
      <c r="A17" s="74" t="s">
        <v>3</v>
      </c>
      <c r="B17" s="68"/>
      <c r="C17" s="68"/>
      <c r="D17" s="68"/>
      <c r="E17" s="68"/>
    </row>
    <row r="18" spans="1:8" ht="11.25" customHeight="1" x14ac:dyDescent="0.25">
      <c r="A18" s="33"/>
      <c r="B18" s="32"/>
      <c r="C18" s="32"/>
      <c r="D18" s="32"/>
      <c r="E18" s="32"/>
    </row>
    <row r="19" spans="1:8" x14ac:dyDescent="0.25">
      <c r="A19" s="69" t="s">
        <v>37</v>
      </c>
      <c r="B19" s="69"/>
      <c r="C19" s="69"/>
      <c r="D19" s="69"/>
      <c r="E19" s="69"/>
    </row>
    <row r="20" spans="1:8" ht="10.5" customHeight="1" x14ac:dyDescent="0.25">
      <c r="A20" s="74" t="s">
        <v>20</v>
      </c>
      <c r="B20" s="68"/>
      <c r="C20" s="68"/>
      <c r="D20" s="68"/>
      <c r="E20" s="68"/>
    </row>
    <row r="21" spans="1:8" x14ac:dyDescent="0.25">
      <c r="A21" s="68"/>
      <c r="B21" s="68"/>
      <c r="C21" s="68"/>
      <c r="D21" s="68"/>
      <c r="E21" s="68"/>
    </row>
    <row r="22" spans="1:8" ht="30.75" customHeight="1" x14ac:dyDescent="0.25">
      <c r="A22" s="69" t="s">
        <v>21</v>
      </c>
      <c r="B22" s="69"/>
      <c r="C22" s="69"/>
      <c r="D22" s="69"/>
      <c r="E22" s="69"/>
    </row>
    <row r="23" spans="1:8" x14ac:dyDescent="0.25">
      <c r="A23" s="68"/>
      <c r="B23" s="68"/>
      <c r="C23" s="68"/>
      <c r="D23" s="68"/>
      <c r="E23" s="68"/>
    </row>
    <row r="24" spans="1:8" ht="63.75" customHeight="1" x14ac:dyDescent="0.25">
      <c r="A24" s="69" t="s">
        <v>22</v>
      </c>
      <c r="B24" s="69"/>
      <c r="C24" s="69"/>
      <c r="D24" s="69"/>
      <c r="E24" s="69"/>
    </row>
    <row r="25" spans="1:8" ht="30" customHeight="1" x14ac:dyDescent="0.25">
      <c r="A25" s="77" t="s">
        <v>23</v>
      </c>
      <c r="B25" s="77"/>
      <c r="C25" s="77"/>
      <c r="D25" s="77"/>
      <c r="E25" s="77"/>
    </row>
    <row r="26" spans="1:8" x14ac:dyDescent="0.25">
      <c r="A26" s="77"/>
      <c r="B26" s="77"/>
      <c r="C26" s="77"/>
      <c r="D26" s="77"/>
      <c r="E26" s="77"/>
      <c r="F26" s="1">
        <v>533.4</v>
      </c>
      <c r="G26" s="1">
        <v>3</v>
      </c>
    </row>
    <row r="27" spans="1:8" ht="135" x14ac:dyDescent="0.25">
      <c r="A27" s="2" t="s">
        <v>9</v>
      </c>
      <c r="B27" s="2" t="s">
        <v>12</v>
      </c>
      <c r="C27" s="2" t="s">
        <v>4</v>
      </c>
      <c r="D27" s="2" t="s">
        <v>11</v>
      </c>
      <c r="E27" s="2" t="s">
        <v>10</v>
      </c>
    </row>
    <row r="28" spans="1:8" ht="38.25" x14ac:dyDescent="0.25">
      <c r="A28" s="8" t="s">
        <v>5</v>
      </c>
      <c r="B28" s="10" t="s">
        <v>28</v>
      </c>
      <c r="C28" s="2" t="s">
        <v>6</v>
      </c>
      <c r="D28" s="2">
        <v>1.1599999999999999</v>
      </c>
      <c r="E28" s="9">
        <f>D28*F26*G26</f>
        <v>1856.2319999999997</v>
      </c>
    </row>
    <row r="29" spans="1:8" ht="51" x14ac:dyDescent="0.25">
      <c r="A29" s="8" t="s">
        <v>29</v>
      </c>
      <c r="B29" s="10" t="s">
        <v>30</v>
      </c>
      <c r="C29" s="2" t="s">
        <v>6</v>
      </c>
      <c r="D29" s="2">
        <v>2.34</v>
      </c>
      <c r="E29" s="9">
        <f>D29*F26*G26</f>
        <v>3744.4679999999998</v>
      </c>
    </row>
    <row r="30" spans="1:8" ht="51" x14ac:dyDescent="0.25">
      <c r="A30" s="8" t="s">
        <v>31</v>
      </c>
      <c r="B30" s="10" t="s">
        <v>35</v>
      </c>
      <c r="C30" s="2" t="s">
        <v>6</v>
      </c>
      <c r="D30" s="2">
        <v>0.38</v>
      </c>
      <c r="E30" s="9">
        <f>D30*F26*G26</f>
        <v>608.07600000000002</v>
      </c>
    </row>
    <row r="31" spans="1:8" ht="60" x14ac:dyDescent="0.25">
      <c r="A31" s="8" t="s">
        <v>32</v>
      </c>
      <c r="B31" s="10" t="s">
        <v>35</v>
      </c>
      <c r="C31" s="2" t="s">
        <v>6</v>
      </c>
      <c r="D31" s="2">
        <v>0.24</v>
      </c>
      <c r="E31" s="9">
        <f>D31*F26*G26</f>
        <v>384.048</v>
      </c>
      <c r="F31" s="81"/>
      <c r="G31" s="69"/>
      <c r="H31" s="28"/>
    </row>
    <row r="32" spans="1:8" ht="60" x14ac:dyDescent="0.25">
      <c r="A32" s="8" t="s">
        <v>40</v>
      </c>
      <c r="B32" s="10" t="s">
        <v>35</v>
      </c>
      <c r="C32" s="2" t="s">
        <v>6</v>
      </c>
      <c r="D32" s="2">
        <v>1.41</v>
      </c>
      <c r="E32" s="9">
        <v>0</v>
      </c>
      <c r="F32" s="81"/>
      <c r="G32" s="69"/>
      <c r="H32" s="3"/>
    </row>
    <row r="33" spans="1:8" x14ac:dyDescent="0.25">
      <c r="A33" s="8" t="s">
        <v>33</v>
      </c>
      <c r="B33" s="10" t="s">
        <v>36</v>
      </c>
      <c r="C33" s="2" t="s">
        <v>6</v>
      </c>
      <c r="D33" s="2">
        <v>2</v>
      </c>
      <c r="E33" s="9">
        <f>D33*F26*G26</f>
        <v>3200.3999999999996</v>
      </c>
      <c r="H33" s="29"/>
    </row>
    <row r="34" spans="1:8" ht="16.5" thickBot="1" x14ac:dyDescent="0.3">
      <c r="A34" s="17" t="s">
        <v>34</v>
      </c>
      <c r="B34" s="18" t="s">
        <v>36</v>
      </c>
      <c r="C34" s="19" t="s">
        <v>6</v>
      </c>
      <c r="D34" s="19">
        <v>2.1</v>
      </c>
      <c r="E34" s="20">
        <f>D34*F26*G26</f>
        <v>3360.42</v>
      </c>
      <c r="H34" s="30"/>
    </row>
    <row r="35" spans="1:8" s="44" customFormat="1" ht="16.5" thickBot="1" x14ac:dyDescent="0.3">
      <c r="A35" s="40" t="s">
        <v>43</v>
      </c>
      <c r="B35" s="41" t="s">
        <v>58</v>
      </c>
      <c r="C35" s="42" t="s">
        <v>45</v>
      </c>
      <c r="D35" s="42"/>
      <c r="E35" s="43">
        <v>0</v>
      </c>
      <c r="H35" s="45"/>
    </row>
    <row r="36" spans="1:8" x14ac:dyDescent="0.25">
      <c r="A36" s="8"/>
      <c r="B36" s="10"/>
      <c r="C36" s="2"/>
      <c r="D36" s="2"/>
      <c r="E36" s="9"/>
      <c r="H36" s="29"/>
    </row>
    <row r="37" spans="1:8" s="25" customFormat="1" ht="14.25" x14ac:dyDescent="0.2">
      <c r="A37" s="21" t="s">
        <v>46</v>
      </c>
      <c r="B37" s="22"/>
      <c r="C37" s="23"/>
      <c r="D37" s="23"/>
      <c r="E37" s="24">
        <f>SUM(E28:E36)</f>
        <v>13153.643999999998</v>
      </c>
      <c r="H37" s="31"/>
    </row>
    <row r="39" spans="1:8" ht="30" customHeight="1" x14ac:dyDescent="0.25">
      <c r="A39" s="82" t="s">
        <v>59</v>
      </c>
      <c r="B39" s="82"/>
      <c r="C39" s="82"/>
      <c r="D39" s="82"/>
      <c r="E39" s="82"/>
    </row>
    <row r="40" spans="1:8" ht="30" customHeight="1" x14ac:dyDescent="0.25">
      <c r="A40" s="69" t="s">
        <v>27</v>
      </c>
      <c r="B40" s="69"/>
      <c r="C40" s="69"/>
      <c r="D40" s="69"/>
      <c r="E40" s="69"/>
    </row>
    <row r="41" spans="1:8" x14ac:dyDescent="0.25">
      <c r="A41" s="69" t="s">
        <v>26</v>
      </c>
      <c r="B41" s="69"/>
      <c r="C41" s="69"/>
      <c r="D41" s="69"/>
      <c r="E41" s="69"/>
    </row>
    <row r="42" spans="1:8" ht="31.5" customHeight="1" x14ac:dyDescent="0.25">
      <c r="A42" s="69" t="s">
        <v>47</v>
      </c>
      <c r="B42" s="69"/>
      <c r="C42" s="69"/>
      <c r="D42" s="69"/>
      <c r="E42" s="69"/>
    </row>
    <row r="43" spans="1:8" x14ac:dyDescent="0.25">
      <c r="A43" s="69" t="s">
        <v>24</v>
      </c>
      <c r="B43" s="69"/>
      <c r="C43" s="69"/>
      <c r="D43" s="69"/>
      <c r="E43" s="69"/>
    </row>
    <row r="44" spans="1:8" x14ac:dyDescent="0.25">
      <c r="A44" s="79" t="s">
        <v>7</v>
      </c>
      <c r="B44" s="79"/>
      <c r="C44" s="79"/>
      <c r="D44" s="79"/>
      <c r="E44" s="79"/>
    </row>
    <row r="45" spans="1:8" x14ac:dyDescent="0.25">
      <c r="A45" s="69" t="s">
        <v>24</v>
      </c>
      <c r="B45" s="69"/>
      <c r="C45" s="69"/>
      <c r="D45" s="69"/>
      <c r="E45" s="69"/>
    </row>
    <row r="46" spans="1:8" ht="15" customHeight="1" x14ac:dyDescent="0.25">
      <c r="A46" s="80" t="s">
        <v>41</v>
      </c>
      <c r="B46" s="80"/>
      <c r="C46" s="80"/>
      <c r="D46" s="80"/>
      <c r="E46" s="6"/>
    </row>
    <row r="47" spans="1:8" ht="11.25" customHeight="1" x14ac:dyDescent="0.25">
      <c r="B47" s="78" t="s">
        <v>25</v>
      </c>
      <c r="C47" s="78"/>
      <c r="D47" s="78"/>
      <c r="E47" s="7" t="s">
        <v>8</v>
      </c>
    </row>
    <row r="48" spans="1:8" x14ac:dyDescent="0.25">
      <c r="A48" s="33"/>
      <c r="B48" s="33"/>
      <c r="C48" s="33"/>
      <c r="D48" s="33"/>
      <c r="E48" s="33"/>
    </row>
    <row r="49" spans="1:5" x14ac:dyDescent="0.25">
      <c r="A49" s="80" t="s">
        <v>42</v>
      </c>
      <c r="B49" s="80"/>
      <c r="C49" s="80"/>
      <c r="D49" s="80"/>
      <c r="E49" s="6"/>
    </row>
    <row r="50" spans="1:5" x14ac:dyDescent="0.25">
      <c r="B50" s="78" t="s">
        <v>25</v>
      </c>
      <c r="C50" s="78"/>
      <c r="D50" s="78"/>
      <c r="E50" s="7" t="s">
        <v>8</v>
      </c>
    </row>
    <row r="53" spans="1:5" x14ac:dyDescent="0.25">
      <c r="A53" s="25" t="s">
        <v>51</v>
      </c>
    </row>
    <row r="54" spans="1:5" x14ac:dyDescent="0.25">
      <c r="A54" s="1" t="s">
        <v>52</v>
      </c>
      <c r="B54" s="34">
        <v>13717</v>
      </c>
    </row>
    <row r="55" spans="1:5" ht="15.75" x14ac:dyDescent="0.25">
      <c r="A55" s="35" t="s">
        <v>53</v>
      </c>
      <c r="B55" s="36">
        <v>65624.37</v>
      </c>
    </row>
    <row r="56" spans="1:5" x14ac:dyDescent="0.25">
      <c r="A56" s="1" t="s">
        <v>54</v>
      </c>
      <c r="B56" s="36">
        <v>65190.15</v>
      </c>
    </row>
    <row r="57" spans="1:5" x14ac:dyDescent="0.25">
      <c r="A57" s="37" t="s">
        <v>55</v>
      </c>
      <c r="B57" s="34">
        <f>B54+B56-('1 кв.'!E37+'2 кв.'!E37+'3 кв.'!E37)</f>
        <v>41355.031000000003</v>
      </c>
    </row>
  </sheetData>
  <mergeCells count="35">
    <mergeCell ref="A15:E15"/>
    <mergeCell ref="A1:E1"/>
    <mergeCell ref="A2:E2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F31:G31"/>
    <mergeCell ref="F32:G32"/>
    <mergeCell ref="A16:E16"/>
    <mergeCell ref="A17:E17"/>
    <mergeCell ref="A19:E19"/>
    <mergeCell ref="A20:E20"/>
    <mergeCell ref="A21:E21"/>
    <mergeCell ref="A22:E22"/>
    <mergeCell ref="A44:E44"/>
    <mergeCell ref="A23:E23"/>
    <mergeCell ref="A24:E24"/>
    <mergeCell ref="A25:E25"/>
    <mergeCell ref="A26:E26"/>
    <mergeCell ref="A39:E39"/>
    <mergeCell ref="A40:E40"/>
    <mergeCell ref="A41:E41"/>
    <mergeCell ref="A42:E42"/>
    <mergeCell ref="A43:E43"/>
    <mergeCell ref="A45:E45"/>
    <mergeCell ref="A46:D46"/>
    <mergeCell ref="B47:D47"/>
    <mergeCell ref="A49:D49"/>
    <mergeCell ref="B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7" zoomScaleNormal="100" zoomScaleSheetLayoutView="100" workbookViewId="0">
      <selection activeCell="B58" sqref="B58"/>
    </sheetView>
  </sheetViews>
  <sheetFormatPr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72" t="s">
        <v>13</v>
      </c>
      <c r="B1" s="72"/>
      <c r="C1" s="72"/>
      <c r="D1" s="72"/>
      <c r="E1" s="72"/>
    </row>
    <row r="2" spans="1:5" ht="30" customHeight="1" x14ac:dyDescent="0.25">
      <c r="A2" s="70" t="s">
        <v>14</v>
      </c>
      <c r="B2" s="71"/>
      <c r="C2" s="71"/>
      <c r="D2" s="71"/>
      <c r="E2" s="71"/>
    </row>
    <row r="3" spans="1:5" x14ac:dyDescent="0.25">
      <c r="A3" s="38"/>
      <c r="B3" s="3"/>
      <c r="C3" s="3"/>
      <c r="D3" s="3"/>
      <c r="E3" s="3"/>
    </row>
    <row r="4" spans="1:5" ht="16.5" customHeight="1" x14ac:dyDescent="0.25">
      <c r="A4" s="11" t="s">
        <v>15</v>
      </c>
      <c r="B4" s="3"/>
      <c r="C4" s="3"/>
      <c r="D4" s="3"/>
      <c r="E4" s="12" t="s">
        <v>60</v>
      </c>
    </row>
    <row r="5" spans="1:5" x14ac:dyDescent="0.25">
      <c r="A5" s="38"/>
      <c r="B5" s="3"/>
      <c r="C5" s="3"/>
      <c r="D5" s="3"/>
      <c r="E5" s="3"/>
    </row>
    <row r="6" spans="1:5" x14ac:dyDescent="0.25">
      <c r="A6" s="69" t="s">
        <v>0</v>
      </c>
      <c r="B6" s="69"/>
      <c r="C6" s="69"/>
      <c r="D6" s="69"/>
      <c r="E6" s="69"/>
    </row>
    <row r="7" spans="1:5" x14ac:dyDescent="0.25">
      <c r="A7" s="73" t="s">
        <v>1</v>
      </c>
      <c r="B7" s="73"/>
      <c r="C7" s="73"/>
      <c r="D7" s="73"/>
      <c r="E7" s="73"/>
    </row>
    <row r="8" spans="1:5" x14ac:dyDescent="0.25">
      <c r="A8" s="74" t="s">
        <v>2</v>
      </c>
      <c r="B8" s="74"/>
      <c r="C8" s="74"/>
      <c r="D8" s="74"/>
      <c r="E8" s="74"/>
    </row>
    <row r="9" spans="1:5" x14ac:dyDescent="0.25">
      <c r="A9" s="68"/>
      <c r="B9" s="68"/>
      <c r="C9" s="68"/>
      <c r="D9" s="68"/>
      <c r="E9" s="68"/>
    </row>
    <row r="10" spans="1:5" x14ac:dyDescent="0.25">
      <c r="A10" s="69" t="s">
        <v>39</v>
      </c>
      <c r="B10" s="69"/>
      <c r="C10" s="69"/>
      <c r="D10" s="69"/>
      <c r="E10" s="69"/>
    </row>
    <row r="11" spans="1:5" ht="22.5" customHeight="1" x14ac:dyDescent="0.25">
      <c r="A11" s="75" t="s">
        <v>17</v>
      </c>
      <c r="B11" s="76"/>
      <c r="C11" s="76"/>
      <c r="D11" s="76"/>
      <c r="E11" s="76"/>
    </row>
    <row r="12" spans="1:5" x14ac:dyDescent="0.25">
      <c r="A12" s="68"/>
      <c r="B12" s="68"/>
      <c r="C12" s="68"/>
      <c r="D12" s="68"/>
      <c r="E12" s="68"/>
    </row>
    <row r="13" spans="1:5" ht="30.75" customHeight="1" x14ac:dyDescent="0.25">
      <c r="A13" s="69" t="s">
        <v>18</v>
      </c>
      <c r="B13" s="69"/>
      <c r="C13" s="69"/>
      <c r="D13" s="69"/>
      <c r="E13" s="69"/>
    </row>
    <row r="14" spans="1:5" x14ac:dyDescent="0.25">
      <c r="A14" s="74" t="s">
        <v>19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x14ac:dyDescent="0.25">
      <c r="A16" s="69" t="s">
        <v>38</v>
      </c>
      <c r="B16" s="69"/>
      <c r="C16" s="69"/>
      <c r="D16" s="69"/>
      <c r="E16" s="69"/>
    </row>
    <row r="17" spans="1:8" ht="11.25" customHeight="1" x14ac:dyDescent="0.25">
      <c r="A17" s="74" t="s">
        <v>3</v>
      </c>
      <c r="B17" s="68"/>
      <c r="C17" s="68"/>
      <c r="D17" s="68"/>
      <c r="E17" s="68"/>
    </row>
    <row r="18" spans="1:8" ht="11.25" customHeight="1" x14ac:dyDescent="0.25">
      <c r="A18" s="39"/>
      <c r="B18" s="38"/>
      <c r="C18" s="38"/>
      <c r="D18" s="38"/>
      <c r="E18" s="38"/>
    </row>
    <row r="19" spans="1:8" x14ac:dyDescent="0.25">
      <c r="A19" s="69" t="s">
        <v>37</v>
      </c>
      <c r="B19" s="69"/>
      <c r="C19" s="69"/>
      <c r="D19" s="69"/>
      <c r="E19" s="69"/>
    </row>
    <row r="20" spans="1:8" ht="10.5" customHeight="1" x14ac:dyDescent="0.25">
      <c r="A20" s="74" t="s">
        <v>20</v>
      </c>
      <c r="B20" s="68"/>
      <c r="C20" s="68"/>
      <c r="D20" s="68"/>
      <c r="E20" s="68"/>
    </row>
    <row r="21" spans="1:8" x14ac:dyDescent="0.25">
      <c r="A21" s="68"/>
      <c r="B21" s="68"/>
      <c r="C21" s="68"/>
      <c r="D21" s="68"/>
      <c r="E21" s="68"/>
    </row>
    <row r="22" spans="1:8" ht="30.75" customHeight="1" x14ac:dyDescent="0.25">
      <c r="A22" s="69" t="s">
        <v>21</v>
      </c>
      <c r="B22" s="69"/>
      <c r="C22" s="69"/>
      <c r="D22" s="69"/>
      <c r="E22" s="69"/>
    </row>
    <row r="23" spans="1:8" x14ac:dyDescent="0.25">
      <c r="A23" s="68"/>
      <c r="B23" s="68"/>
      <c r="C23" s="68"/>
      <c r="D23" s="68"/>
      <c r="E23" s="68"/>
    </row>
    <row r="24" spans="1:8" ht="63.75" customHeight="1" x14ac:dyDescent="0.25">
      <c r="A24" s="69" t="s">
        <v>22</v>
      </c>
      <c r="B24" s="69"/>
      <c r="C24" s="69"/>
      <c r="D24" s="69"/>
      <c r="E24" s="69"/>
    </row>
    <row r="25" spans="1:8" ht="30" customHeight="1" x14ac:dyDescent="0.25">
      <c r="A25" s="77" t="s">
        <v>23</v>
      </c>
      <c r="B25" s="77"/>
      <c r="C25" s="77"/>
      <c r="D25" s="77"/>
      <c r="E25" s="77"/>
    </row>
    <row r="26" spans="1:8" x14ac:dyDescent="0.25">
      <c r="A26" s="77"/>
      <c r="B26" s="77"/>
      <c r="C26" s="77"/>
      <c r="D26" s="77"/>
      <c r="E26" s="77"/>
      <c r="F26" s="1">
        <v>533.4</v>
      </c>
      <c r="G26" s="1">
        <v>3</v>
      </c>
    </row>
    <row r="27" spans="1:8" ht="135" x14ac:dyDescent="0.25">
      <c r="A27" s="2" t="s">
        <v>9</v>
      </c>
      <c r="B27" s="2" t="s">
        <v>12</v>
      </c>
      <c r="C27" s="2" t="s">
        <v>4</v>
      </c>
      <c r="D27" s="2" t="s">
        <v>11</v>
      </c>
      <c r="E27" s="2" t="s">
        <v>10</v>
      </c>
    </row>
    <row r="28" spans="1:8" ht="38.25" x14ac:dyDescent="0.25">
      <c r="A28" s="8" t="s">
        <v>5</v>
      </c>
      <c r="B28" s="10" t="s">
        <v>28</v>
      </c>
      <c r="C28" s="2" t="s">
        <v>6</v>
      </c>
      <c r="D28" s="2">
        <v>1.1599999999999999</v>
      </c>
      <c r="E28" s="9">
        <f>D28*F26*G26</f>
        <v>1856.2319999999997</v>
      </c>
    </row>
    <row r="29" spans="1:8" ht="51" x14ac:dyDescent="0.25">
      <c r="A29" s="8" t="s">
        <v>29</v>
      </c>
      <c r="B29" s="10" t="s">
        <v>30</v>
      </c>
      <c r="C29" s="2" t="s">
        <v>6</v>
      </c>
      <c r="D29" s="2">
        <v>2.34</v>
      </c>
      <c r="E29" s="9">
        <f>D29*F26*G26</f>
        <v>3744.4679999999998</v>
      </c>
    </row>
    <row r="30" spans="1:8" ht="51" x14ac:dyDescent="0.25">
      <c r="A30" s="8" t="s">
        <v>31</v>
      </c>
      <c r="B30" s="10" t="s">
        <v>35</v>
      </c>
      <c r="C30" s="2" t="s">
        <v>6</v>
      </c>
      <c r="D30" s="2">
        <v>0.38</v>
      </c>
      <c r="E30" s="9">
        <f>D30*F26*G26</f>
        <v>608.07600000000002</v>
      </c>
    </row>
    <row r="31" spans="1:8" ht="60" x14ac:dyDescent="0.25">
      <c r="A31" s="8" t="s">
        <v>32</v>
      </c>
      <c r="B31" s="10" t="s">
        <v>35</v>
      </c>
      <c r="C31" s="2" t="s">
        <v>6</v>
      </c>
      <c r="D31" s="2">
        <v>0.24</v>
      </c>
      <c r="E31" s="9">
        <f>D31*F26*G26</f>
        <v>384.048</v>
      </c>
      <c r="F31" s="81"/>
      <c r="G31" s="69"/>
      <c r="H31" s="28"/>
    </row>
    <row r="32" spans="1:8" ht="60" x14ac:dyDescent="0.25">
      <c r="A32" s="8" t="s">
        <v>40</v>
      </c>
      <c r="B32" s="10" t="s">
        <v>35</v>
      </c>
      <c r="C32" s="2" t="s">
        <v>6</v>
      </c>
      <c r="D32" s="2">
        <v>1.41</v>
      </c>
      <c r="E32" s="9">
        <v>1800</v>
      </c>
      <c r="F32" s="81"/>
      <c r="G32" s="69"/>
      <c r="H32" s="3"/>
    </row>
    <row r="33" spans="1:8" x14ac:dyDescent="0.25">
      <c r="A33" s="8" t="s">
        <v>33</v>
      </c>
      <c r="B33" s="10" t="s">
        <v>36</v>
      </c>
      <c r="C33" s="2" t="s">
        <v>6</v>
      </c>
      <c r="D33" s="2">
        <v>2</v>
      </c>
      <c r="E33" s="9">
        <f>D33*F26*G26</f>
        <v>3200.3999999999996</v>
      </c>
      <c r="H33" s="29"/>
    </row>
    <row r="34" spans="1:8" ht="16.5" thickBot="1" x14ac:dyDescent="0.3">
      <c r="A34" s="17" t="s">
        <v>34</v>
      </c>
      <c r="B34" s="18" t="s">
        <v>36</v>
      </c>
      <c r="C34" s="19" t="s">
        <v>6</v>
      </c>
      <c r="D34" s="19">
        <v>2.1</v>
      </c>
      <c r="E34" s="20">
        <f>D34*F26*G26</f>
        <v>3360.42</v>
      </c>
      <c r="H34" s="30"/>
    </row>
    <row r="35" spans="1:8" s="44" customFormat="1" ht="16.5" thickBot="1" x14ac:dyDescent="0.3">
      <c r="A35" s="40" t="s">
        <v>43</v>
      </c>
      <c r="B35" s="41" t="s">
        <v>61</v>
      </c>
      <c r="C35" s="42" t="s">
        <v>45</v>
      </c>
      <c r="D35" s="42"/>
      <c r="E35" s="43">
        <v>0</v>
      </c>
      <c r="H35" s="45"/>
    </row>
    <row r="36" spans="1:8" x14ac:dyDescent="0.25">
      <c r="A36" s="8"/>
      <c r="B36" s="10"/>
      <c r="C36" s="2"/>
      <c r="D36" s="2"/>
      <c r="E36" s="9"/>
      <c r="H36" s="29"/>
    </row>
    <row r="37" spans="1:8" s="25" customFormat="1" ht="14.25" x14ac:dyDescent="0.2">
      <c r="A37" s="21" t="s">
        <v>46</v>
      </c>
      <c r="B37" s="22"/>
      <c r="C37" s="23"/>
      <c r="D37" s="23"/>
      <c r="E37" s="24">
        <f>SUM(E28:E36)</f>
        <v>14953.644</v>
      </c>
      <c r="H37" s="31"/>
    </row>
    <row r="39" spans="1:8" ht="30" customHeight="1" x14ac:dyDescent="0.25">
      <c r="A39" s="82" t="s">
        <v>79</v>
      </c>
      <c r="B39" s="82"/>
      <c r="C39" s="82"/>
      <c r="D39" s="82"/>
      <c r="E39" s="82"/>
    </row>
    <row r="40" spans="1:8" ht="30" customHeight="1" x14ac:dyDescent="0.25">
      <c r="A40" s="69" t="s">
        <v>27</v>
      </c>
      <c r="B40" s="69"/>
      <c r="C40" s="69"/>
      <c r="D40" s="69"/>
      <c r="E40" s="69"/>
    </row>
    <row r="41" spans="1:8" x14ac:dyDescent="0.25">
      <c r="A41" s="69" t="s">
        <v>26</v>
      </c>
      <c r="B41" s="69"/>
      <c r="C41" s="69"/>
      <c r="D41" s="69"/>
      <c r="E41" s="69"/>
    </row>
    <row r="42" spans="1:8" ht="31.5" customHeight="1" x14ac:dyDescent="0.25">
      <c r="A42" s="69" t="s">
        <v>47</v>
      </c>
      <c r="B42" s="69"/>
      <c r="C42" s="69"/>
      <c r="D42" s="69"/>
      <c r="E42" s="69"/>
    </row>
    <row r="43" spans="1:8" x14ac:dyDescent="0.25">
      <c r="A43" s="69" t="s">
        <v>24</v>
      </c>
      <c r="B43" s="69"/>
      <c r="C43" s="69"/>
      <c r="D43" s="69"/>
      <c r="E43" s="69"/>
    </row>
    <row r="44" spans="1:8" x14ac:dyDescent="0.25">
      <c r="A44" s="79" t="s">
        <v>7</v>
      </c>
      <c r="B44" s="79"/>
      <c r="C44" s="79"/>
      <c r="D44" s="79"/>
      <c r="E44" s="79"/>
    </row>
    <row r="45" spans="1:8" x14ac:dyDescent="0.25">
      <c r="A45" s="69" t="s">
        <v>24</v>
      </c>
      <c r="B45" s="69"/>
      <c r="C45" s="69"/>
      <c r="D45" s="69"/>
      <c r="E45" s="69"/>
    </row>
    <row r="46" spans="1:8" ht="15" customHeight="1" x14ac:dyDescent="0.25">
      <c r="A46" s="80" t="s">
        <v>41</v>
      </c>
      <c r="B46" s="80"/>
      <c r="C46" s="80"/>
      <c r="D46" s="80"/>
      <c r="E46" s="6"/>
    </row>
    <row r="47" spans="1:8" ht="11.25" customHeight="1" x14ac:dyDescent="0.25">
      <c r="B47" s="78" t="s">
        <v>25</v>
      </c>
      <c r="C47" s="78"/>
      <c r="D47" s="78"/>
      <c r="E47" s="7" t="s">
        <v>8</v>
      </c>
    </row>
    <row r="48" spans="1:8" x14ac:dyDescent="0.25">
      <c r="A48" s="39"/>
      <c r="B48" s="39"/>
      <c r="C48" s="39"/>
      <c r="D48" s="39"/>
      <c r="E48" s="39"/>
    </row>
    <row r="49" spans="1:5" x14ac:dyDescent="0.25">
      <c r="A49" s="80" t="s">
        <v>42</v>
      </c>
      <c r="B49" s="80"/>
      <c r="C49" s="80"/>
      <c r="D49" s="80"/>
      <c r="E49" s="6"/>
    </row>
    <row r="50" spans="1:5" x14ac:dyDescent="0.25">
      <c r="B50" s="78" t="s">
        <v>25</v>
      </c>
      <c r="C50" s="78"/>
      <c r="D50" s="78"/>
      <c r="E50" s="7" t="s">
        <v>8</v>
      </c>
    </row>
    <row r="53" spans="1:5" x14ac:dyDescent="0.25">
      <c r="A53" s="25" t="s">
        <v>51</v>
      </c>
    </row>
    <row r="54" spans="1:5" x14ac:dyDescent="0.25">
      <c r="A54" s="1" t="s">
        <v>52</v>
      </c>
      <c r="B54" s="34">
        <v>13717</v>
      </c>
    </row>
    <row r="55" spans="1:5" ht="15.75" x14ac:dyDescent="0.25">
      <c r="A55" s="35" t="s">
        <v>53</v>
      </c>
      <c r="B55" s="36">
        <v>88427.37</v>
      </c>
    </row>
    <row r="56" spans="1:5" x14ac:dyDescent="0.25">
      <c r="A56" s="1" t="s">
        <v>54</v>
      </c>
      <c r="B56" s="36">
        <v>85314.21</v>
      </c>
    </row>
    <row r="57" spans="1:5" x14ac:dyDescent="0.25">
      <c r="A57" s="37" t="s">
        <v>55</v>
      </c>
      <c r="B57" s="34">
        <f>B54+B56-('1 кв.'!E37+'2 кв.'!E37+'3 кв.'!E37+'4 кв.'!E37)</f>
        <v>46525.447000000015</v>
      </c>
    </row>
  </sheetData>
  <mergeCells count="35">
    <mergeCell ref="A15:E15"/>
    <mergeCell ref="A1:E1"/>
    <mergeCell ref="A2:E2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F31:G31"/>
    <mergeCell ref="F32:G32"/>
    <mergeCell ref="A16:E16"/>
    <mergeCell ref="A17:E17"/>
    <mergeCell ref="A19:E19"/>
    <mergeCell ref="A20:E20"/>
    <mergeCell ref="A21:E21"/>
    <mergeCell ref="A22:E22"/>
    <mergeCell ref="A44:E44"/>
    <mergeCell ref="A23:E23"/>
    <mergeCell ref="A24:E24"/>
    <mergeCell ref="A25:E25"/>
    <mergeCell ref="A26:E26"/>
    <mergeCell ref="A39:E39"/>
    <mergeCell ref="A40:E40"/>
    <mergeCell ref="A41:E41"/>
    <mergeCell ref="A42:E42"/>
    <mergeCell ref="A43:E43"/>
    <mergeCell ref="A45:E45"/>
    <mergeCell ref="A46:D46"/>
    <mergeCell ref="B47:D47"/>
    <mergeCell ref="A49:D49"/>
    <mergeCell ref="B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84" t="s">
        <v>62</v>
      </c>
      <c r="B1" s="84"/>
      <c r="C1" s="84"/>
      <c r="D1" s="46"/>
    </row>
    <row r="2" spans="1:4" ht="15.75" x14ac:dyDescent="0.25">
      <c r="A2" s="85" t="s">
        <v>63</v>
      </c>
      <c r="B2" s="85"/>
      <c r="C2" s="85"/>
      <c r="D2" s="35"/>
    </row>
    <row r="3" spans="1:4" ht="15.75" x14ac:dyDescent="0.25">
      <c r="A3" s="85" t="s">
        <v>64</v>
      </c>
      <c r="B3" s="85"/>
      <c r="C3" s="85"/>
      <c r="D3" s="35"/>
    </row>
    <row r="4" spans="1:4" ht="15.75" x14ac:dyDescent="0.25">
      <c r="A4" s="84" t="s">
        <v>78</v>
      </c>
      <c r="B4" s="84"/>
      <c r="C4" s="84"/>
      <c r="D4" s="46"/>
    </row>
    <row r="5" spans="1:4" ht="15.75" x14ac:dyDescent="0.25">
      <c r="A5" s="86"/>
      <c r="B5" s="86"/>
      <c r="C5" s="86"/>
      <c r="D5" s="47"/>
    </row>
    <row r="6" spans="1:4" ht="15.75" x14ac:dyDescent="0.25">
      <c r="A6" s="35"/>
      <c r="B6" s="1" t="s">
        <v>52</v>
      </c>
      <c r="C6" s="34">
        <f>'4 кв.'!B54</f>
        <v>13717</v>
      </c>
      <c r="D6" s="48"/>
    </row>
    <row r="7" spans="1:4" ht="15.75" x14ac:dyDescent="0.25">
      <c r="A7" s="49" t="s">
        <v>65</v>
      </c>
      <c r="B7" s="35" t="s">
        <v>53</v>
      </c>
      <c r="C7" s="36">
        <f>'4 кв.'!B55</f>
        <v>88427.37</v>
      </c>
      <c r="D7" s="50"/>
    </row>
    <row r="8" spans="1:4" ht="15.75" x14ac:dyDescent="0.25">
      <c r="A8" s="51"/>
      <c r="B8" s="1" t="s">
        <v>54</v>
      </c>
      <c r="C8" s="36">
        <f>'4 кв.'!B56</f>
        <v>85314.21</v>
      </c>
      <c r="D8" s="50"/>
    </row>
    <row r="9" spans="1:4" ht="15.75" x14ac:dyDescent="0.25">
      <c r="A9" s="51"/>
      <c r="B9" s="35" t="s">
        <v>66</v>
      </c>
      <c r="C9" s="52">
        <f>SUM(C8:C8)</f>
        <v>85314.21</v>
      </c>
      <c r="D9" s="48"/>
    </row>
    <row r="10" spans="1:4" ht="15.75" x14ac:dyDescent="0.25">
      <c r="A10" s="47"/>
      <c r="B10" s="83"/>
      <c r="C10" s="83"/>
      <c r="D10" s="50"/>
    </row>
    <row r="11" spans="1:4" ht="15.75" x14ac:dyDescent="0.25">
      <c r="A11" s="53" t="s">
        <v>67</v>
      </c>
      <c r="B11" s="54" t="s">
        <v>43</v>
      </c>
      <c r="C11" s="36">
        <f>'1 кв.'!E35+'2 кв.'!E35+'3 кв.'!E35+'4 кв.'!E35</f>
        <v>0</v>
      </c>
      <c r="D11" s="50"/>
    </row>
    <row r="12" spans="1:4" ht="15.75" x14ac:dyDescent="0.25">
      <c r="A12" s="47"/>
      <c r="B12" s="54" t="s">
        <v>68</v>
      </c>
      <c r="C12" s="36">
        <v>0</v>
      </c>
      <c r="D12" s="50"/>
    </row>
    <row r="13" spans="1:4" ht="15.75" x14ac:dyDescent="0.25">
      <c r="B13" s="55" t="s">
        <v>5</v>
      </c>
      <c r="C13" s="36">
        <f>'1 кв.'!E28+'2 кв.'!E28+'3 кв.'!E28+'4 кв.'!E28</f>
        <v>7888.2029999999995</v>
      </c>
      <c r="D13" s="50"/>
    </row>
    <row r="14" spans="1:4" ht="15.75" x14ac:dyDescent="0.25">
      <c r="A14" s="53"/>
      <c r="B14" s="55" t="s">
        <v>29</v>
      </c>
      <c r="C14" s="36">
        <f>'1 кв.'!E29+'2 кв.'!E29+'3 кв.'!E29+'4 кв.'!E29</f>
        <v>14688.486000000001</v>
      </c>
      <c r="D14" s="50"/>
    </row>
    <row r="15" spans="1:4" ht="15.75" x14ac:dyDescent="0.25">
      <c r="A15" s="53"/>
      <c r="B15" s="55" t="s">
        <v>69</v>
      </c>
      <c r="C15" s="36">
        <f>'1 кв.'!E31+'2 кв.'!E31+'3 кв.'!E31+'4 кв.'!E31</f>
        <v>1504.05</v>
      </c>
      <c r="D15" s="50"/>
    </row>
    <row r="16" spans="1:4" ht="15.75" x14ac:dyDescent="0.25">
      <c r="A16" s="53"/>
      <c r="B16" s="55" t="s">
        <v>70</v>
      </c>
      <c r="C16" s="36">
        <f>'1 кв.'!E30+'2 кв.'!E30+'3 кв.'!E30+'4 кв.'!E30</f>
        <v>2432.076</v>
      </c>
      <c r="D16" s="50"/>
    </row>
    <row r="17" spans="1:5" ht="15.75" x14ac:dyDescent="0.25">
      <c r="A17" s="53"/>
      <c r="B17" s="55" t="s">
        <v>71</v>
      </c>
      <c r="C17" s="36">
        <f>'1 кв.'!E32+'2 кв.'!E32+'3 кв.'!E32+'4 кв.'!E32</f>
        <v>1800</v>
      </c>
      <c r="D17" s="50"/>
    </row>
    <row r="18" spans="1:5" ht="15.75" x14ac:dyDescent="0.25">
      <c r="A18" s="53"/>
      <c r="B18" s="55" t="s">
        <v>33</v>
      </c>
      <c r="C18" s="36">
        <f>'1 кв.'!E33+'2 кв.'!E33+'3 кв.'!E33+'4 кв.'!E33</f>
        <v>11168.501999999999</v>
      </c>
      <c r="D18" s="50"/>
    </row>
    <row r="19" spans="1:5" ht="15.75" x14ac:dyDescent="0.25">
      <c r="A19" s="53"/>
      <c r="B19" s="55" t="s">
        <v>34</v>
      </c>
      <c r="C19" s="36">
        <f>'1 кв.'!E34+'2 кв.'!E34+'3 кв.'!E34+'4 кв.'!E34</f>
        <v>13024.446</v>
      </c>
      <c r="D19" s="50"/>
    </row>
    <row r="20" spans="1:5" ht="15.75" x14ac:dyDescent="0.25">
      <c r="A20" s="47"/>
      <c r="B20" s="49" t="s">
        <v>72</v>
      </c>
      <c r="C20" s="52">
        <f>SUM(C11:C19)</f>
        <v>52505.762999999992</v>
      </c>
      <c r="D20" s="50"/>
      <c r="E20" s="56">
        <f>'1 кв.'!E37+'2 кв.'!E37+'3 кв.'!E37+'4 кв.'!E37</f>
        <v>52505.762999999992</v>
      </c>
    </row>
    <row r="21" spans="1:5" ht="15.75" x14ac:dyDescent="0.25">
      <c r="A21" s="47"/>
      <c r="B21" s="57" t="s">
        <v>73</v>
      </c>
      <c r="C21" s="52">
        <f>C6+C9-C20</f>
        <v>46525.447000000015</v>
      </c>
      <c r="D21" s="50"/>
    </row>
    <row r="22" spans="1:5" ht="15.75" x14ac:dyDescent="0.25">
      <c r="A22" s="58"/>
      <c r="B22" s="59" t="s">
        <v>74</v>
      </c>
      <c r="C22" s="60" t="s">
        <v>75</v>
      </c>
      <c r="D22" s="50"/>
      <c r="E22" s="61"/>
    </row>
    <row r="23" spans="1:5" ht="15.75" x14ac:dyDescent="0.25">
      <c r="A23" s="2"/>
      <c r="B23" s="8"/>
      <c r="C23" s="62"/>
      <c r="D23" s="50"/>
    </row>
    <row r="24" spans="1:5" s="67" customFormat="1" ht="15.75" x14ac:dyDescent="0.25">
      <c r="A24" s="63"/>
      <c r="B24" s="64" t="s">
        <v>76</v>
      </c>
      <c r="C24" s="65"/>
      <c r="D24" s="66"/>
    </row>
    <row r="25" spans="1:5" ht="15.75" x14ac:dyDescent="0.25">
      <c r="A25" s="47"/>
      <c r="B25" s="49"/>
      <c r="C25" s="49"/>
      <c r="D25" s="50"/>
    </row>
    <row r="26" spans="1:5" ht="15.75" x14ac:dyDescent="0.25">
      <c r="A26" s="49" t="s">
        <v>77</v>
      </c>
      <c r="C26" s="49"/>
      <c r="D26" s="50"/>
    </row>
    <row r="27" spans="1:5" ht="15.75" x14ac:dyDescent="0.25">
      <c r="A27" s="47"/>
      <c r="B27" s="49"/>
      <c r="C27" s="49"/>
      <c r="D27" s="50"/>
    </row>
    <row r="28" spans="1:5" ht="15.75" x14ac:dyDescent="0.25">
      <c r="A28" s="47"/>
      <c r="B28" s="49"/>
      <c r="C28" s="49"/>
      <c r="D28" s="50"/>
    </row>
    <row r="29" spans="1:5" ht="15.75" x14ac:dyDescent="0.25">
      <c r="A29" s="47"/>
      <c r="B29" s="49"/>
      <c r="C29" s="49"/>
      <c r="D29" s="50"/>
    </row>
    <row r="30" spans="1:5" ht="15.75" x14ac:dyDescent="0.25">
      <c r="A30" s="47"/>
      <c r="B30" s="49"/>
      <c r="C30" s="49"/>
      <c r="D30" s="50"/>
    </row>
    <row r="31" spans="1:5" ht="15.75" x14ac:dyDescent="0.25">
      <c r="A31" s="47"/>
      <c r="B31" s="49"/>
      <c r="C31" s="49"/>
      <c r="D31" s="50"/>
    </row>
    <row r="32" spans="1:5" ht="15.75" x14ac:dyDescent="0.25">
      <c r="A32" s="47"/>
      <c r="B32" s="49"/>
      <c r="C32" s="49"/>
      <c r="D32" s="50"/>
    </row>
    <row r="33" spans="1:4" ht="15.75" x14ac:dyDescent="0.25">
      <c r="A33" s="47"/>
      <c r="B33" s="49"/>
      <c r="C33" s="49"/>
      <c r="D33" s="50"/>
    </row>
    <row r="34" spans="1:4" ht="15.75" x14ac:dyDescent="0.25">
      <c r="A34" s="47"/>
      <c r="B34" s="49"/>
      <c r="C34" s="49"/>
      <c r="D34" s="50"/>
    </row>
    <row r="35" spans="1:4" ht="15.75" x14ac:dyDescent="0.25">
      <c r="A35" s="47"/>
      <c r="B35" s="49"/>
      <c r="C35" s="49"/>
      <c r="D35" s="50"/>
    </row>
    <row r="36" spans="1:4" ht="15.75" x14ac:dyDescent="0.25">
      <c r="A36" s="47"/>
      <c r="B36" s="49"/>
      <c r="C36" s="49"/>
      <c r="D36" s="50"/>
    </row>
    <row r="37" spans="1:4" ht="15.75" x14ac:dyDescent="0.25">
      <c r="A37" s="47"/>
      <c r="B37" s="49"/>
      <c r="C37" s="49"/>
      <c r="D37" s="50"/>
    </row>
    <row r="38" spans="1:4" ht="15.75" x14ac:dyDescent="0.25">
      <c r="A38" s="47"/>
      <c r="B38" s="49"/>
      <c r="C38" s="49"/>
      <c r="D38" s="50"/>
    </row>
  </sheetData>
  <mergeCells count="6">
    <mergeCell ref="B10:C1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кв.'!_ednref1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2017-01-31T07:10:31Z</dcterms:modified>
</cp:coreProperties>
</file>