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1 кв." sheetId="1" r:id="rId1"/>
    <sheet name="2 кв." sheetId="2" r:id="rId2"/>
    <sheet name="3 кв." sheetId="3" r:id="rId3"/>
    <sheet name="4 кв." sheetId="4" r:id="rId4"/>
    <sheet name="отчет" sheetId="5" r:id="rId5"/>
  </sheets>
  <definedNames>
    <definedName name="_edn1" localSheetId="0">'1 кв.'!$A$79</definedName>
    <definedName name="_edn2" localSheetId="0">'1 кв.'!$A$81</definedName>
    <definedName name="_edn3" localSheetId="0">'1 кв.'!$A$82</definedName>
    <definedName name="_edn4" localSheetId="0">'1 кв.'!$A$83</definedName>
    <definedName name="_ednref1" localSheetId="0">'1 кв.'!#REF!</definedName>
    <definedName name="_ednref2" localSheetId="0">'1 кв.'!$A$52</definedName>
    <definedName name="_ednref3" localSheetId="0">'1 кв.'!$D$51</definedName>
    <definedName name="_ednref4" localSheetId="0">'1 кв.'!$D$52</definedName>
    <definedName name="_xlnm.Print_Area" localSheetId="0">'1 кв.'!$A$1:$E$51</definedName>
    <definedName name="_xlnm.Print_Area" localSheetId="1">'2 кв.'!$A$1:$E$58</definedName>
    <definedName name="_xlnm.Print_Area" localSheetId="2">'3 кв.'!$A$1:$E$57</definedName>
    <definedName name="_xlnm.Print_Area" localSheetId="3">'4 кв.'!$A$1:$E$58</definedName>
  </definedNames>
  <calcPr calcId="145621"/>
</workbook>
</file>

<file path=xl/calcChain.xml><?xml version="1.0" encoding="utf-8"?>
<calcChain xmlns="http://schemas.openxmlformats.org/spreadsheetml/2006/main">
  <c r="C14" i="5" l="1"/>
  <c r="C15" i="5"/>
  <c r="C16" i="5"/>
  <c r="C17" i="5"/>
  <c r="C18" i="5"/>
  <c r="C19" i="5"/>
  <c r="C13" i="5"/>
  <c r="C12" i="5"/>
  <c r="C11" i="5"/>
  <c r="C8" i="5"/>
  <c r="C7" i="5"/>
  <c r="C6" i="5"/>
  <c r="E38" i="4" l="1"/>
  <c r="B58" i="4" s="1"/>
  <c r="E36" i="4"/>
  <c r="E34" i="4"/>
  <c r="E33" i="4"/>
  <c r="E31" i="4"/>
  <c r="E30" i="4"/>
  <c r="E29" i="4"/>
  <c r="E28" i="4"/>
  <c r="C25" i="5"/>
  <c r="C20" i="5"/>
  <c r="C9" i="5"/>
  <c r="C21" i="5" l="1"/>
  <c r="B57" i="3"/>
  <c r="E37" i="3"/>
  <c r="E29" i="3"/>
  <c r="E34" i="3" l="1"/>
  <c r="E33" i="3"/>
  <c r="E31" i="3"/>
  <c r="E30" i="3"/>
  <c r="E28" i="3"/>
  <c r="B57" i="2" l="1"/>
  <c r="E34" i="2" l="1"/>
  <c r="E33" i="2"/>
  <c r="E31" i="2"/>
  <c r="E30" i="2"/>
  <c r="E29" i="2"/>
  <c r="E28" i="2"/>
  <c r="E37" i="2" l="1"/>
  <c r="E34" i="1"/>
  <c r="E33" i="1"/>
  <c r="E30" i="1"/>
  <c r="E29" i="1" l="1"/>
  <c r="E31" i="1" l="1"/>
  <c r="E28" i="1"/>
  <c r="E37" i="1" l="1"/>
</calcChain>
</file>

<file path=xl/sharedStrings.xml><?xml version="1.0" encoding="utf-8"?>
<sst xmlns="http://schemas.openxmlformats.org/spreadsheetml/2006/main" count="290" uniqueCount="85">
  <si>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</si>
  <si>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</si>
  <si>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</si>
  <si>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</si>
  <si>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</si>
  <si>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</si>
  <si>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</si>
  <si>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</si>
  <si>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</si>
  <si>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</si>
  <si>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</si>
  <si>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</si>
  <si>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</si>
  <si>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</si>
  <si>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</si>
  <si>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</si>
  <si>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</si>
  <si>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</si>
  <si>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</si>
  <si>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</si>
  <si>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</si>
  <si>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</si>
  <si>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</si>
  <si>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</si>
  <si>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</si>
  <si>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</si>
  <si>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</si>
  <si>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</si>
  <si>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</si>
  <si>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</si>
  <si>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</si>
  <si>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</si>
  <si>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</si>
  <si>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</si>
  <si>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</si>
  <si>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</si>
  <si>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</si>
  <si>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Юбилейная,31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</si>
  <si>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Завгороднего Евгения Николаевича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</si>
  <si>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№50 от 01.11.2013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</si>
  <si>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№50 от   01.11.2013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</si>
  <si>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Юбилейная</t>
    </r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</si>
  <si>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</si>
  <si>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</si>
  <si>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Исполнитель - ООО ЖКХ "Локомотив", в лице директора  Шевченко Г. А.</t>
  </si>
  <si>
    <t>Заказчик - Собственники МКД,  в лице председателя совета МКД Завгороднего Е.Н.</t>
  </si>
  <si>
    <t>Стоимость материалов</t>
  </si>
  <si>
    <t>1 квартал</t>
  </si>
  <si>
    <t>руб.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</si>
  <si>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пять тысяч четыреста три  (прописью) рубля 39 копеек.</t>
    </r>
  </si>
  <si>
    <t>"30" 06  2016 г.</t>
  </si>
  <si>
    <t>2 квартал</t>
  </si>
  <si>
    <t>на начало года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</si>
  <si>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</si>
  <si>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</si>
  <si>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</si>
  <si>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</si>
  <si>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</si>
  <si>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</si>
  <si>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 тысяч сто шестнадцать (прописью) рублей 66 копеек.</t>
    </r>
  </si>
  <si>
    <t>"30" 09  2016 г.</t>
  </si>
  <si>
    <t>3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</si>
  <si>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 тысяч двести девяносто восемь рублей 13 копеек.</t>
    </r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</si>
  <si>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</si>
  <si>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</si>
  <si>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</si>
  <si>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</si>
  <si>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</si>
  <si>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</si>
  <si>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</si>
  <si>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Осмотр</t>
  </si>
  <si>
    <t>Проверка ВДПО</t>
  </si>
  <si>
    <t>Итого расходов</t>
  </si>
  <si>
    <t>Остаток средств</t>
  </si>
  <si>
    <t>Наименование работ</t>
  </si>
  <si>
    <t>трудозатр ч-час</t>
  </si>
  <si>
    <t>ноябрь</t>
  </si>
  <si>
    <t>итого</t>
  </si>
  <si>
    <t>Составил: инженер ПТО ____________________ Филиппенко Ю.А.</t>
  </si>
  <si>
    <t>по ж.д. ул.  Юбилейная, 31</t>
  </si>
  <si>
    <t>"31" 12  2016 г.</t>
  </si>
  <si>
    <t>4 квартал</t>
  </si>
  <si>
    <t>ремонт вх.двери</t>
  </si>
  <si>
    <t>ч/час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</si>
  <si>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 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12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семь тысяч триста девять рублей 02 копейки.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</si>
</sst>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2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/>
    <xf numFmtId="4" fontId="13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8" fillId="0" borderId="0" xfId="0" applyNumberFormat="1" applyFont="1" applyAlignment="1">
      <alignment horizontal="right"/>
    </xf>
    <xf numFmtId="0" fontId="3" fillId="0" borderId="0" xfId="0" applyFont="1" applyBorder="1"/>
    <xf numFmtId="49" fontId="15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5" fillId="0" borderId="6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5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8" xfId="2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_37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25" zoomScaleNormal="100" zoomScaleSheetLayoutView="100" workbookViewId="0">
      <selection activeCell="A31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6" t="s">
        <v>12</v>
      </c>
      <c r="B1" s="66"/>
      <c r="C1" s="66"/>
      <c r="D1" s="66"/>
      <c r="E1" s="66"/>
    </row>
    <row r="2" spans="1:5" ht="32.25" customHeight="1" x14ac:dyDescent="0.25">
      <c r="A2" s="64" t="s">
        <v>13</v>
      </c>
      <c r="B2" s="65"/>
      <c r="C2" s="65"/>
      <c r="D2" s="65"/>
      <c r="E2" s="65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68" t="s">
        <v>15</v>
      </c>
      <c r="E4" s="68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56" t="s">
        <v>0</v>
      </c>
      <c r="B6" s="56"/>
      <c r="C6" s="56"/>
      <c r="D6" s="56"/>
      <c r="E6" s="56"/>
    </row>
    <row r="7" spans="1:5" x14ac:dyDescent="0.25">
      <c r="A7" s="67" t="s">
        <v>37</v>
      </c>
      <c r="B7" s="67"/>
      <c r="C7" s="67"/>
      <c r="D7" s="67"/>
      <c r="E7" s="67"/>
    </row>
    <row r="8" spans="1:5" x14ac:dyDescent="0.25">
      <c r="A8" s="63" t="s">
        <v>1</v>
      </c>
      <c r="B8" s="63"/>
      <c r="C8" s="63"/>
      <c r="D8" s="63"/>
      <c r="E8" s="63"/>
    </row>
    <row r="9" spans="1:5" ht="7.5" customHeight="1" x14ac:dyDescent="0.25">
      <c r="A9" s="60"/>
      <c r="B9" s="60"/>
      <c r="C9" s="60"/>
      <c r="D9" s="60"/>
      <c r="E9" s="60"/>
    </row>
    <row r="10" spans="1:5" x14ac:dyDescent="0.25">
      <c r="A10" s="56" t="s">
        <v>38</v>
      </c>
      <c r="B10" s="56"/>
      <c r="C10" s="56"/>
      <c r="D10" s="56"/>
      <c r="E10" s="56"/>
    </row>
    <row r="11" spans="1:5" ht="22.5" customHeight="1" x14ac:dyDescent="0.25">
      <c r="A11" s="61" t="s">
        <v>16</v>
      </c>
      <c r="B11" s="62"/>
      <c r="C11" s="62"/>
      <c r="D11" s="62"/>
      <c r="E11" s="62"/>
    </row>
    <row r="12" spans="1:5" ht="9" customHeight="1" x14ac:dyDescent="0.25">
      <c r="A12" s="60"/>
      <c r="B12" s="60"/>
      <c r="C12" s="60"/>
      <c r="D12" s="60"/>
      <c r="E12" s="60"/>
    </row>
    <row r="13" spans="1:5" ht="30.75" customHeight="1" x14ac:dyDescent="0.25">
      <c r="A13" s="56" t="s">
        <v>39</v>
      </c>
      <c r="B13" s="56"/>
      <c r="C13" s="56"/>
      <c r="D13" s="56"/>
      <c r="E13" s="56"/>
    </row>
    <row r="14" spans="1:5" x14ac:dyDescent="0.25">
      <c r="A14" s="63" t="s">
        <v>17</v>
      </c>
      <c r="B14" s="60"/>
      <c r="C14" s="60"/>
      <c r="D14" s="60"/>
      <c r="E14" s="60"/>
    </row>
    <row r="15" spans="1:5" x14ac:dyDescent="0.25">
      <c r="A15" s="60"/>
      <c r="B15" s="60"/>
      <c r="C15" s="60"/>
      <c r="D15" s="60"/>
      <c r="E15" s="60"/>
    </row>
    <row r="16" spans="1:5" x14ac:dyDescent="0.25">
      <c r="A16" s="56" t="s">
        <v>32</v>
      </c>
      <c r="B16" s="56"/>
      <c r="C16" s="56"/>
      <c r="D16" s="56"/>
      <c r="E16" s="56"/>
    </row>
    <row r="17" spans="1:7" ht="11.25" customHeight="1" x14ac:dyDescent="0.25">
      <c r="A17" s="63" t="s">
        <v>2</v>
      </c>
      <c r="B17" s="60"/>
      <c r="C17" s="60"/>
      <c r="D17" s="60"/>
      <c r="E17" s="60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56" t="s">
        <v>33</v>
      </c>
      <c r="B19" s="56"/>
      <c r="C19" s="56"/>
      <c r="D19" s="56"/>
      <c r="E19" s="56"/>
    </row>
    <row r="20" spans="1:7" ht="10.5" customHeight="1" x14ac:dyDescent="0.25">
      <c r="A20" s="63" t="s">
        <v>18</v>
      </c>
      <c r="B20" s="60"/>
      <c r="C20" s="60"/>
      <c r="D20" s="60"/>
      <c r="E20" s="60"/>
    </row>
    <row r="21" spans="1:7" x14ac:dyDescent="0.25">
      <c r="A21" s="60"/>
      <c r="B21" s="60"/>
      <c r="C21" s="60"/>
      <c r="D21" s="60"/>
      <c r="E21" s="60"/>
    </row>
    <row r="22" spans="1:7" ht="30.75" customHeight="1" x14ac:dyDescent="0.25">
      <c r="A22" s="56" t="s">
        <v>19</v>
      </c>
      <c r="B22" s="56"/>
      <c r="C22" s="56"/>
      <c r="D22" s="56"/>
      <c r="E22" s="56"/>
    </row>
    <row r="23" spans="1:7" x14ac:dyDescent="0.25">
      <c r="A23" s="60"/>
      <c r="B23" s="60"/>
      <c r="C23" s="60"/>
      <c r="D23" s="60"/>
      <c r="E23" s="60"/>
    </row>
    <row r="24" spans="1:7" ht="63.75" customHeight="1" x14ac:dyDescent="0.25">
      <c r="A24" s="56" t="s">
        <v>40</v>
      </c>
      <c r="B24" s="56"/>
      <c r="C24" s="56"/>
      <c r="D24" s="56"/>
      <c r="E24" s="56"/>
    </row>
    <row r="25" spans="1:7" ht="33.75" customHeight="1" x14ac:dyDescent="0.25">
      <c r="A25" s="59" t="s">
        <v>41</v>
      </c>
      <c r="B25" s="59"/>
      <c r="C25" s="59"/>
      <c r="D25" s="59"/>
      <c r="E25" s="59"/>
    </row>
    <row r="26" spans="1:7" x14ac:dyDescent="0.25">
      <c r="A26" s="59"/>
      <c r="B26" s="59"/>
      <c r="C26" s="59"/>
      <c r="D26" s="59"/>
      <c r="E26" s="59"/>
      <c r="F26" s="2">
        <v>224.3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1.45</v>
      </c>
      <c r="E28" s="10">
        <f>D28*F26*G26</f>
        <v>975.70500000000004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1514.0250000000001</v>
      </c>
    </row>
    <row r="30" spans="1:7" ht="60" x14ac:dyDescent="0.25">
      <c r="A30" s="9" t="s">
        <v>28</v>
      </c>
      <c r="B30" s="11" t="s">
        <v>30</v>
      </c>
      <c r="C30" s="3" t="s">
        <v>5</v>
      </c>
      <c r="D30" s="3">
        <v>0.98</v>
      </c>
      <c r="E30" s="10">
        <f>D30*F26*G26</f>
        <v>659.44200000000001</v>
      </c>
    </row>
    <row r="31" spans="1:7" ht="51" x14ac:dyDescent="0.25">
      <c r="A31" s="9" t="s">
        <v>27</v>
      </c>
      <c r="B31" s="11" t="s">
        <v>30</v>
      </c>
      <c r="C31" s="3" t="s">
        <v>5</v>
      </c>
      <c r="D31" s="3">
        <v>0.53</v>
      </c>
      <c r="E31" s="10">
        <f>D31*F26*G26</f>
        <v>356.63700000000006</v>
      </c>
    </row>
    <row r="32" spans="1:7" ht="60" x14ac:dyDescent="0.25">
      <c r="A32" s="9" t="s">
        <v>35</v>
      </c>
      <c r="B32" s="11" t="s">
        <v>31</v>
      </c>
      <c r="C32" s="3" t="s">
        <v>5</v>
      </c>
      <c r="D32" s="3">
        <v>1.0900000000000001</v>
      </c>
      <c r="E32" s="10">
        <v>0</v>
      </c>
    </row>
    <row r="33" spans="1:5" x14ac:dyDescent="0.25">
      <c r="A33" s="9" t="s">
        <v>29</v>
      </c>
      <c r="B33" s="11" t="s">
        <v>34</v>
      </c>
      <c r="C33" s="3" t="s">
        <v>5</v>
      </c>
      <c r="D33" s="3">
        <v>0.98</v>
      </c>
      <c r="E33" s="10">
        <f>D33*F26*G26</f>
        <v>659.44200000000001</v>
      </c>
    </row>
    <row r="34" spans="1:5" ht="16.5" thickBot="1" x14ac:dyDescent="0.3">
      <c r="A34" s="22" t="s">
        <v>43</v>
      </c>
      <c r="B34" s="23" t="s">
        <v>34</v>
      </c>
      <c r="C34" s="24" t="s">
        <v>5</v>
      </c>
      <c r="D34" s="24">
        <v>1.84</v>
      </c>
      <c r="E34" s="25">
        <f>D34*F26*G26</f>
        <v>1238.1360000000002</v>
      </c>
    </row>
    <row r="35" spans="1:5" x14ac:dyDescent="0.25">
      <c r="A35" s="18" t="s">
        <v>46</v>
      </c>
      <c r="B35" s="19" t="s">
        <v>47</v>
      </c>
      <c r="C35" s="20" t="s">
        <v>48</v>
      </c>
      <c r="D35" s="20"/>
      <c r="E35" s="21">
        <v>0</v>
      </c>
    </row>
    <row r="36" spans="1:5" x14ac:dyDescent="0.25">
      <c r="A36" s="9"/>
      <c r="B36" s="11"/>
      <c r="C36" s="3"/>
      <c r="D36" s="3"/>
      <c r="E36" s="10"/>
    </row>
    <row r="37" spans="1:5" s="17" customFormat="1" ht="14.25" x14ac:dyDescent="0.2">
      <c r="A37" s="13" t="s">
        <v>36</v>
      </c>
      <c r="B37" s="14"/>
      <c r="C37" s="15"/>
      <c r="D37" s="15"/>
      <c r="E37" s="16">
        <f>SUM(E28:E36)</f>
        <v>5403.3870000000006</v>
      </c>
    </row>
    <row r="39" spans="1:5" ht="42.75" customHeight="1" x14ac:dyDescent="0.25">
      <c r="A39" s="56" t="s">
        <v>49</v>
      </c>
      <c r="B39" s="56"/>
      <c r="C39" s="56"/>
      <c r="D39" s="56"/>
      <c r="E39" s="56"/>
    </row>
    <row r="40" spans="1:5" ht="30" customHeight="1" x14ac:dyDescent="0.25">
      <c r="A40" s="56" t="s">
        <v>23</v>
      </c>
      <c r="B40" s="56"/>
      <c r="C40" s="56"/>
      <c r="D40" s="56"/>
      <c r="E40" s="56"/>
    </row>
    <row r="41" spans="1:5" x14ac:dyDescent="0.25">
      <c r="A41" s="56" t="s">
        <v>22</v>
      </c>
      <c r="B41" s="56"/>
      <c r="C41" s="56"/>
      <c r="D41" s="56"/>
      <c r="E41" s="56"/>
    </row>
    <row r="42" spans="1:5" ht="31.5" customHeight="1" x14ac:dyDescent="0.25">
      <c r="A42" s="56" t="s">
        <v>42</v>
      </c>
      <c r="B42" s="56"/>
      <c r="C42" s="56"/>
      <c r="D42" s="56"/>
      <c r="E42" s="56"/>
    </row>
    <row r="43" spans="1:5" x14ac:dyDescent="0.25">
      <c r="A43" s="56" t="s">
        <v>20</v>
      </c>
      <c r="B43" s="56"/>
      <c r="C43" s="56"/>
      <c r="D43" s="56"/>
      <c r="E43" s="56"/>
    </row>
    <row r="44" spans="1:5" x14ac:dyDescent="0.25">
      <c r="A44" s="57" t="s">
        <v>6</v>
      </c>
      <c r="B44" s="57"/>
      <c r="C44" s="57"/>
      <c r="D44" s="57"/>
      <c r="E44" s="57"/>
    </row>
    <row r="45" spans="1:5" x14ac:dyDescent="0.25">
      <c r="A45" s="56" t="s">
        <v>20</v>
      </c>
      <c r="B45" s="56"/>
      <c r="C45" s="56"/>
      <c r="D45" s="56"/>
      <c r="E45" s="56"/>
    </row>
    <row r="46" spans="1:5" x14ac:dyDescent="0.25">
      <c r="A46" s="58" t="s">
        <v>44</v>
      </c>
      <c r="B46" s="58"/>
      <c r="C46" s="58"/>
      <c r="D46" s="58"/>
      <c r="E46" s="58"/>
    </row>
    <row r="47" spans="1:5" ht="11.25" customHeight="1" x14ac:dyDescent="0.25">
      <c r="B47" s="55" t="s">
        <v>21</v>
      </c>
      <c r="C47" s="55"/>
      <c r="D47" s="55"/>
      <c r="E47" s="8" t="s">
        <v>7</v>
      </c>
    </row>
    <row r="48" spans="1:5" x14ac:dyDescent="0.25">
      <c r="A48" s="6"/>
      <c r="B48" s="6"/>
      <c r="C48" s="6"/>
      <c r="D48" s="6"/>
      <c r="E48" s="6"/>
    </row>
    <row r="49" spans="1:5" x14ac:dyDescent="0.25">
      <c r="A49" s="58" t="s">
        <v>45</v>
      </c>
      <c r="B49" s="58"/>
      <c r="C49" s="58"/>
      <c r="D49" s="58"/>
      <c r="E49" s="58"/>
    </row>
    <row r="50" spans="1:5" ht="11.25" customHeight="1" x14ac:dyDescent="0.25">
      <c r="B50" s="55" t="s">
        <v>21</v>
      </c>
      <c r="C50" s="55"/>
      <c r="D50" s="55"/>
      <c r="E50" s="8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39:E39"/>
    <mergeCell ref="A40:E40"/>
    <mergeCell ref="B47:D47"/>
    <mergeCell ref="B50:D50"/>
    <mergeCell ref="A41:E41"/>
    <mergeCell ref="A42:E42"/>
    <mergeCell ref="A43:E43"/>
    <mergeCell ref="A44:E44"/>
    <mergeCell ref="A45:E45"/>
    <mergeCell ref="A46:E46"/>
    <mergeCell ref="A49:E4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topLeftCell="A21" zoomScaleNormal="100" zoomScaleSheetLayoutView="100" workbookViewId="0">
      <selection activeCell="A33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3.140625" style="2" customWidth="1"/>
    <col min="9" max="16384" width="9.140625" style="2"/>
  </cols>
  <sheetData>
    <row r="1" spans="1:5" ht="15.75" x14ac:dyDescent="0.25">
      <c r="A1" s="66" t="s">
        <v>12</v>
      </c>
      <c r="B1" s="66"/>
      <c r="C1" s="66"/>
      <c r="D1" s="66"/>
      <c r="E1" s="66"/>
    </row>
    <row r="2" spans="1:5" ht="31.5" customHeight="1" x14ac:dyDescent="0.25">
      <c r="A2" s="64" t="s">
        <v>13</v>
      </c>
      <c r="B2" s="65"/>
      <c r="C2" s="65"/>
      <c r="D2" s="65"/>
      <c r="E2" s="65"/>
    </row>
    <row r="3" spans="1:5" x14ac:dyDescent="0.25">
      <c r="A3" s="26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68" t="s">
        <v>50</v>
      </c>
      <c r="E4" s="68"/>
    </row>
    <row r="5" spans="1:5" x14ac:dyDescent="0.25">
      <c r="A5" s="26"/>
      <c r="B5" s="4"/>
      <c r="C5" s="4"/>
      <c r="D5" s="4"/>
      <c r="E5" s="4"/>
    </row>
    <row r="6" spans="1:5" x14ac:dyDescent="0.25">
      <c r="A6" s="56" t="s">
        <v>0</v>
      </c>
      <c r="B6" s="56"/>
      <c r="C6" s="56"/>
      <c r="D6" s="56"/>
      <c r="E6" s="56"/>
    </row>
    <row r="7" spans="1:5" x14ac:dyDescent="0.25">
      <c r="A7" s="67" t="s">
        <v>37</v>
      </c>
      <c r="B7" s="67"/>
      <c r="C7" s="67"/>
      <c r="D7" s="67"/>
      <c r="E7" s="67"/>
    </row>
    <row r="8" spans="1:5" x14ac:dyDescent="0.25">
      <c r="A8" s="63" t="s">
        <v>1</v>
      </c>
      <c r="B8" s="63"/>
      <c r="C8" s="63"/>
      <c r="D8" s="63"/>
      <c r="E8" s="63"/>
    </row>
    <row r="9" spans="1:5" x14ac:dyDescent="0.25">
      <c r="A9" s="60"/>
      <c r="B9" s="60"/>
      <c r="C9" s="60"/>
      <c r="D9" s="60"/>
      <c r="E9" s="60"/>
    </row>
    <row r="10" spans="1:5" x14ac:dyDescent="0.25">
      <c r="A10" s="56" t="s">
        <v>38</v>
      </c>
      <c r="B10" s="56"/>
      <c r="C10" s="56"/>
      <c r="D10" s="56"/>
      <c r="E10" s="56"/>
    </row>
    <row r="11" spans="1:5" ht="29.25" customHeight="1" x14ac:dyDescent="0.25">
      <c r="A11" s="61" t="s">
        <v>16</v>
      </c>
      <c r="B11" s="62"/>
      <c r="C11" s="62"/>
      <c r="D11" s="62"/>
      <c r="E11" s="62"/>
    </row>
    <row r="12" spans="1:5" x14ac:dyDescent="0.25">
      <c r="A12" s="60"/>
      <c r="B12" s="60"/>
      <c r="C12" s="60"/>
      <c r="D12" s="60"/>
      <c r="E12" s="60"/>
    </row>
    <row r="13" spans="1:5" x14ac:dyDescent="0.25">
      <c r="A13" s="56" t="s">
        <v>39</v>
      </c>
      <c r="B13" s="56"/>
      <c r="C13" s="56"/>
      <c r="D13" s="56"/>
      <c r="E13" s="56"/>
    </row>
    <row r="14" spans="1:5" x14ac:dyDescent="0.25">
      <c r="A14" s="63" t="s">
        <v>17</v>
      </c>
      <c r="B14" s="60"/>
      <c r="C14" s="60"/>
      <c r="D14" s="60"/>
      <c r="E14" s="60"/>
    </row>
    <row r="15" spans="1:5" x14ac:dyDescent="0.25">
      <c r="A15" s="60"/>
      <c r="B15" s="60"/>
      <c r="C15" s="60"/>
      <c r="D15" s="60"/>
      <c r="E15" s="60"/>
    </row>
    <row r="16" spans="1:5" x14ac:dyDescent="0.25">
      <c r="A16" s="56" t="s">
        <v>32</v>
      </c>
      <c r="B16" s="56"/>
      <c r="C16" s="56"/>
      <c r="D16" s="56"/>
      <c r="E16" s="56"/>
    </row>
    <row r="17" spans="1:7" ht="11.25" customHeight="1" x14ac:dyDescent="0.25">
      <c r="A17" s="63" t="s">
        <v>2</v>
      </c>
      <c r="B17" s="60"/>
      <c r="C17" s="60"/>
      <c r="D17" s="60"/>
      <c r="E17" s="60"/>
    </row>
    <row r="18" spans="1:7" ht="11.25" customHeight="1" x14ac:dyDescent="0.25">
      <c r="A18" s="27"/>
      <c r="B18" s="26"/>
      <c r="C18" s="26"/>
      <c r="D18" s="26"/>
      <c r="E18" s="26"/>
    </row>
    <row r="19" spans="1:7" x14ac:dyDescent="0.25">
      <c r="A19" s="56" t="s">
        <v>33</v>
      </c>
      <c r="B19" s="56"/>
      <c r="C19" s="56"/>
      <c r="D19" s="56"/>
      <c r="E19" s="56"/>
    </row>
    <row r="20" spans="1:7" ht="10.5" customHeight="1" x14ac:dyDescent="0.25">
      <c r="A20" s="63" t="s">
        <v>18</v>
      </c>
      <c r="B20" s="60"/>
      <c r="C20" s="60"/>
      <c r="D20" s="60"/>
      <c r="E20" s="60"/>
    </row>
    <row r="21" spans="1:7" x14ac:dyDescent="0.25">
      <c r="A21" s="60"/>
      <c r="B21" s="60"/>
      <c r="C21" s="60"/>
      <c r="D21" s="60"/>
      <c r="E21" s="60"/>
    </row>
    <row r="22" spans="1:7" ht="30.75" customHeight="1" x14ac:dyDescent="0.25">
      <c r="A22" s="56" t="s">
        <v>19</v>
      </c>
      <c r="B22" s="56"/>
      <c r="C22" s="56"/>
      <c r="D22" s="56"/>
      <c r="E22" s="56"/>
    </row>
    <row r="23" spans="1:7" x14ac:dyDescent="0.25">
      <c r="A23" s="60"/>
      <c r="B23" s="60"/>
      <c r="C23" s="60"/>
      <c r="D23" s="60"/>
      <c r="E23" s="60"/>
    </row>
    <row r="24" spans="1:7" ht="63.75" customHeight="1" x14ac:dyDescent="0.25">
      <c r="A24" s="56" t="s">
        <v>40</v>
      </c>
      <c r="B24" s="56"/>
      <c r="C24" s="56"/>
      <c r="D24" s="56"/>
      <c r="E24" s="56"/>
    </row>
    <row r="25" spans="1:7" ht="33.75" customHeight="1" x14ac:dyDescent="0.25">
      <c r="A25" s="59" t="s">
        <v>41</v>
      </c>
      <c r="B25" s="59"/>
      <c r="C25" s="59"/>
      <c r="D25" s="59"/>
      <c r="E25" s="59"/>
    </row>
    <row r="26" spans="1:7" x14ac:dyDescent="0.25">
      <c r="A26" s="59"/>
      <c r="B26" s="59"/>
      <c r="C26" s="59"/>
      <c r="D26" s="59"/>
      <c r="E26" s="59"/>
      <c r="F26" s="2">
        <v>224.3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1.1599999999999999</v>
      </c>
      <c r="E28" s="10">
        <f>D28*F26*G26</f>
        <v>780.56399999999996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1514.0250000000001</v>
      </c>
    </row>
    <row r="30" spans="1:7" ht="60" x14ac:dyDescent="0.25">
      <c r="A30" s="9" t="s">
        <v>28</v>
      </c>
      <c r="B30" s="11" t="s">
        <v>53</v>
      </c>
      <c r="C30" s="3" t="s">
        <v>5</v>
      </c>
      <c r="D30" s="3">
        <v>1.05</v>
      </c>
      <c r="E30" s="10">
        <f>D30*F26*G26</f>
        <v>706.54500000000007</v>
      </c>
    </row>
    <row r="31" spans="1:7" ht="38.25" x14ac:dyDescent="0.25">
      <c r="A31" s="9" t="s">
        <v>27</v>
      </c>
      <c r="B31" s="11" t="s">
        <v>53</v>
      </c>
      <c r="C31" s="3" t="s">
        <v>5</v>
      </c>
      <c r="D31" s="3">
        <v>0.53</v>
      </c>
      <c r="E31" s="10">
        <f>D31*F26*G26</f>
        <v>356.63700000000006</v>
      </c>
    </row>
    <row r="32" spans="1:7" ht="60" x14ac:dyDescent="0.25">
      <c r="A32" s="9" t="s">
        <v>35</v>
      </c>
      <c r="B32" s="11" t="s">
        <v>31</v>
      </c>
      <c r="C32" s="3" t="s">
        <v>5</v>
      </c>
      <c r="D32" s="3">
        <v>1.0900000000000001</v>
      </c>
      <c r="E32" s="10">
        <v>0</v>
      </c>
    </row>
    <row r="33" spans="1:8" x14ac:dyDescent="0.25">
      <c r="A33" s="9" t="s">
        <v>29</v>
      </c>
      <c r="B33" s="11" t="s">
        <v>34</v>
      </c>
      <c r="C33" s="3" t="s">
        <v>5</v>
      </c>
      <c r="D33" s="3">
        <v>2</v>
      </c>
      <c r="E33" s="10">
        <f>D33*F26*G26</f>
        <v>1345.8000000000002</v>
      </c>
    </row>
    <row r="34" spans="1:8" ht="16.5" thickBot="1" x14ac:dyDescent="0.3">
      <c r="A34" s="22" t="s">
        <v>43</v>
      </c>
      <c r="B34" s="23" t="s">
        <v>34</v>
      </c>
      <c r="C34" s="24" t="s">
        <v>5</v>
      </c>
      <c r="D34" s="24">
        <v>2.1</v>
      </c>
      <c r="E34" s="25">
        <f>D34*F26*G26</f>
        <v>1413.0900000000001</v>
      </c>
    </row>
    <row r="35" spans="1:8" x14ac:dyDescent="0.25">
      <c r="A35" s="18" t="s">
        <v>46</v>
      </c>
      <c r="B35" s="19" t="s">
        <v>51</v>
      </c>
      <c r="C35" s="20" t="s">
        <v>48</v>
      </c>
      <c r="D35" s="20"/>
      <c r="E35" s="21">
        <v>0</v>
      </c>
    </row>
    <row r="36" spans="1:8" x14ac:dyDescent="0.25">
      <c r="A36" s="9"/>
      <c r="B36" s="11"/>
      <c r="C36" s="3"/>
      <c r="D36" s="3"/>
      <c r="E36" s="10"/>
    </row>
    <row r="37" spans="1:8" s="17" customFormat="1" ht="14.25" x14ac:dyDescent="0.2">
      <c r="A37" s="13" t="s">
        <v>36</v>
      </c>
      <c r="B37" s="14"/>
      <c r="C37" s="15"/>
      <c r="D37" s="15"/>
      <c r="E37" s="16">
        <f>SUM(E28:E36)</f>
        <v>6116.6610000000001</v>
      </c>
    </row>
    <row r="39" spans="1:8" ht="30" customHeight="1" x14ac:dyDescent="0.25">
      <c r="A39" s="56" t="s">
        <v>59</v>
      </c>
      <c r="B39" s="56"/>
      <c r="C39" s="56"/>
      <c r="D39" s="56"/>
      <c r="E39" s="56"/>
      <c r="F39" s="2" t="s">
        <v>52</v>
      </c>
      <c r="H39" s="2">
        <v>-49765.77</v>
      </c>
    </row>
    <row r="40" spans="1:8" ht="30" customHeight="1" x14ac:dyDescent="0.25">
      <c r="A40" s="56" t="s">
        <v>23</v>
      </c>
      <c r="B40" s="56"/>
      <c r="C40" s="56"/>
      <c r="D40" s="56"/>
      <c r="E40" s="56"/>
    </row>
    <row r="41" spans="1:8" x14ac:dyDescent="0.25">
      <c r="A41" s="56" t="s">
        <v>22</v>
      </c>
      <c r="B41" s="56"/>
      <c r="C41" s="56"/>
      <c r="D41" s="56"/>
      <c r="E41" s="56"/>
    </row>
    <row r="42" spans="1:8" x14ac:dyDescent="0.25">
      <c r="A42" s="56" t="s">
        <v>42</v>
      </c>
      <c r="B42" s="56"/>
      <c r="C42" s="56"/>
      <c r="D42" s="56"/>
      <c r="E42" s="56"/>
    </row>
    <row r="43" spans="1:8" x14ac:dyDescent="0.25">
      <c r="A43" s="56" t="s">
        <v>20</v>
      </c>
      <c r="B43" s="56"/>
      <c r="C43" s="56"/>
      <c r="D43" s="56"/>
      <c r="E43" s="56"/>
    </row>
    <row r="44" spans="1:8" x14ac:dyDescent="0.25">
      <c r="A44" s="57" t="s">
        <v>6</v>
      </c>
      <c r="B44" s="57"/>
      <c r="C44" s="57"/>
      <c r="D44" s="57"/>
      <c r="E44" s="57"/>
    </row>
    <row r="45" spans="1:8" x14ac:dyDescent="0.25">
      <c r="A45" s="56" t="s">
        <v>20</v>
      </c>
      <c r="B45" s="56"/>
      <c r="C45" s="56"/>
      <c r="D45" s="56"/>
      <c r="E45" s="56"/>
    </row>
    <row r="46" spans="1:8" x14ac:dyDescent="0.25">
      <c r="A46" s="58" t="s">
        <v>44</v>
      </c>
      <c r="B46" s="58"/>
      <c r="C46" s="58"/>
      <c r="D46" s="58"/>
      <c r="E46" s="58"/>
    </row>
    <row r="47" spans="1:8" x14ac:dyDescent="0.25">
      <c r="B47" s="55" t="s">
        <v>21</v>
      </c>
      <c r="C47" s="55"/>
      <c r="D47" s="55"/>
      <c r="E47" s="8" t="s">
        <v>7</v>
      </c>
    </row>
    <row r="48" spans="1:8" x14ac:dyDescent="0.25">
      <c r="A48" s="27"/>
      <c r="B48" s="27"/>
      <c r="C48" s="27"/>
      <c r="D48" s="27"/>
      <c r="E48" s="27"/>
    </row>
    <row r="49" spans="1:5" x14ac:dyDescent="0.25">
      <c r="A49" s="58" t="s">
        <v>45</v>
      </c>
      <c r="B49" s="58"/>
      <c r="C49" s="58"/>
      <c r="D49" s="58"/>
      <c r="E49" s="58"/>
    </row>
    <row r="50" spans="1:5" x14ac:dyDescent="0.25">
      <c r="B50" s="55" t="s">
        <v>21</v>
      </c>
      <c r="C50" s="55"/>
      <c r="D50" s="55"/>
      <c r="E50" s="8" t="s">
        <v>7</v>
      </c>
    </row>
    <row r="53" spans="1:5" x14ac:dyDescent="0.25">
      <c r="A53" s="17" t="s">
        <v>54</v>
      </c>
    </row>
    <row r="54" spans="1:5" x14ac:dyDescent="0.25">
      <c r="A54" s="2" t="s">
        <v>55</v>
      </c>
      <c r="B54" s="30">
        <v>-49765.77</v>
      </c>
    </row>
    <row r="55" spans="1:5" ht="15.75" x14ac:dyDescent="0.25">
      <c r="A55" s="31" t="s">
        <v>56</v>
      </c>
      <c r="B55" s="32">
        <v>18686.43</v>
      </c>
    </row>
    <row r="56" spans="1:5" x14ac:dyDescent="0.25">
      <c r="A56" s="2" t="s">
        <v>57</v>
      </c>
      <c r="B56" s="32">
        <v>31781.279999999999</v>
      </c>
    </row>
    <row r="57" spans="1:5" x14ac:dyDescent="0.25">
      <c r="A57" s="33" t="s">
        <v>58</v>
      </c>
      <c r="B57" s="30">
        <f>B54+B56-('1 кв.'!E37+'2 кв.'!E37)</f>
        <v>-29504.538</v>
      </c>
    </row>
  </sheetData>
  <mergeCells count="34">
    <mergeCell ref="A46:E46"/>
    <mergeCell ref="B47:D47"/>
    <mergeCell ref="A49:E49"/>
    <mergeCell ref="B50:D50"/>
    <mergeCell ref="A40:E40"/>
    <mergeCell ref="A41:E41"/>
    <mergeCell ref="A42:E42"/>
    <mergeCell ref="A43:E43"/>
    <mergeCell ref="A44:E44"/>
    <mergeCell ref="A45:E45"/>
    <mergeCell ref="A39:E39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topLeftCell="A42" zoomScaleNormal="100" zoomScaleSheetLayoutView="100" workbookViewId="0">
      <selection activeCell="B64" sqref="B6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3.140625" style="2" customWidth="1"/>
    <col min="9" max="16384" width="9.140625" style="2"/>
  </cols>
  <sheetData>
    <row r="1" spans="1:5" ht="15.75" x14ac:dyDescent="0.25">
      <c r="A1" s="66" t="s">
        <v>12</v>
      </c>
      <c r="B1" s="66"/>
      <c r="C1" s="66"/>
      <c r="D1" s="66"/>
      <c r="E1" s="66"/>
    </row>
    <row r="2" spans="1:5" ht="33" customHeight="1" x14ac:dyDescent="0.25">
      <c r="A2" s="64" t="s">
        <v>13</v>
      </c>
      <c r="B2" s="65"/>
      <c r="C2" s="65"/>
      <c r="D2" s="65"/>
      <c r="E2" s="65"/>
    </row>
    <row r="3" spans="1:5" x14ac:dyDescent="0.25">
      <c r="A3" s="28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68" t="s">
        <v>60</v>
      </c>
      <c r="E4" s="68"/>
    </row>
    <row r="5" spans="1:5" x14ac:dyDescent="0.25">
      <c r="A5" s="28"/>
      <c r="B5" s="4"/>
      <c r="C5" s="4"/>
      <c r="D5" s="4"/>
      <c r="E5" s="4"/>
    </row>
    <row r="6" spans="1:5" x14ac:dyDescent="0.25">
      <c r="A6" s="56" t="s">
        <v>0</v>
      </c>
      <c r="B6" s="56"/>
      <c r="C6" s="56"/>
      <c r="D6" s="56"/>
      <c r="E6" s="56"/>
    </row>
    <row r="7" spans="1:5" x14ac:dyDescent="0.25">
      <c r="A7" s="67" t="s">
        <v>37</v>
      </c>
      <c r="B7" s="67"/>
      <c r="C7" s="67"/>
      <c r="D7" s="67"/>
      <c r="E7" s="67"/>
    </row>
    <row r="8" spans="1:5" x14ac:dyDescent="0.25">
      <c r="A8" s="63" t="s">
        <v>1</v>
      </c>
      <c r="B8" s="63"/>
      <c r="C8" s="63"/>
      <c r="D8" s="63"/>
      <c r="E8" s="63"/>
    </row>
    <row r="9" spans="1:5" x14ac:dyDescent="0.25">
      <c r="A9" s="60"/>
      <c r="B9" s="60"/>
      <c r="C9" s="60"/>
      <c r="D9" s="60"/>
      <c r="E9" s="60"/>
    </row>
    <row r="10" spans="1:5" x14ac:dyDescent="0.25">
      <c r="A10" s="56" t="s">
        <v>38</v>
      </c>
      <c r="B10" s="56"/>
      <c r="C10" s="56"/>
      <c r="D10" s="56"/>
      <c r="E10" s="56"/>
    </row>
    <row r="11" spans="1:5" ht="27" customHeight="1" x14ac:dyDescent="0.25">
      <c r="A11" s="61" t="s">
        <v>16</v>
      </c>
      <c r="B11" s="62"/>
      <c r="C11" s="62"/>
      <c r="D11" s="62"/>
      <c r="E11" s="62"/>
    </row>
    <row r="12" spans="1:5" x14ac:dyDescent="0.25">
      <c r="A12" s="60"/>
      <c r="B12" s="60"/>
      <c r="C12" s="60"/>
      <c r="D12" s="60"/>
      <c r="E12" s="60"/>
    </row>
    <row r="13" spans="1:5" ht="28.5" customHeight="1" x14ac:dyDescent="0.25">
      <c r="A13" s="56" t="s">
        <v>39</v>
      </c>
      <c r="B13" s="56"/>
      <c r="C13" s="56"/>
      <c r="D13" s="56"/>
      <c r="E13" s="56"/>
    </row>
    <row r="14" spans="1:5" x14ac:dyDescent="0.25">
      <c r="A14" s="63" t="s">
        <v>17</v>
      </c>
      <c r="B14" s="60"/>
      <c r="C14" s="60"/>
      <c r="D14" s="60"/>
      <c r="E14" s="60"/>
    </row>
    <row r="15" spans="1:5" x14ac:dyDescent="0.25">
      <c r="A15" s="60"/>
      <c r="B15" s="60"/>
      <c r="C15" s="60"/>
      <c r="D15" s="60"/>
      <c r="E15" s="60"/>
    </row>
    <row r="16" spans="1:5" x14ac:dyDescent="0.25">
      <c r="A16" s="56" t="s">
        <v>32</v>
      </c>
      <c r="B16" s="56"/>
      <c r="C16" s="56"/>
      <c r="D16" s="56"/>
      <c r="E16" s="56"/>
    </row>
    <row r="17" spans="1:7" x14ac:dyDescent="0.25">
      <c r="A17" s="63" t="s">
        <v>2</v>
      </c>
      <c r="B17" s="60"/>
      <c r="C17" s="60"/>
      <c r="D17" s="60"/>
      <c r="E17" s="60"/>
    </row>
    <row r="18" spans="1:7" x14ac:dyDescent="0.25">
      <c r="A18" s="29"/>
      <c r="B18" s="28"/>
      <c r="C18" s="28"/>
      <c r="D18" s="28"/>
      <c r="E18" s="28"/>
    </row>
    <row r="19" spans="1:7" x14ac:dyDescent="0.25">
      <c r="A19" s="56" t="s">
        <v>33</v>
      </c>
      <c r="B19" s="56"/>
      <c r="C19" s="56"/>
      <c r="D19" s="56"/>
      <c r="E19" s="56"/>
    </row>
    <row r="20" spans="1:7" x14ac:dyDescent="0.25">
      <c r="A20" s="63" t="s">
        <v>18</v>
      </c>
      <c r="B20" s="60"/>
      <c r="C20" s="60"/>
      <c r="D20" s="60"/>
      <c r="E20" s="60"/>
    </row>
    <row r="21" spans="1:7" x14ac:dyDescent="0.25">
      <c r="A21" s="60"/>
      <c r="B21" s="60"/>
      <c r="C21" s="60"/>
      <c r="D21" s="60"/>
      <c r="E21" s="60"/>
    </row>
    <row r="22" spans="1:7" ht="30.75" customHeight="1" x14ac:dyDescent="0.25">
      <c r="A22" s="56" t="s">
        <v>19</v>
      </c>
      <c r="B22" s="56"/>
      <c r="C22" s="56"/>
      <c r="D22" s="56"/>
      <c r="E22" s="56"/>
    </row>
    <row r="23" spans="1:7" x14ac:dyDescent="0.25">
      <c r="A23" s="60"/>
      <c r="B23" s="60"/>
      <c r="C23" s="60"/>
      <c r="D23" s="60"/>
      <c r="E23" s="60"/>
    </row>
    <row r="24" spans="1:7" ht="60" customHeight="1" x14ac:dyDescent="0.25">
      <c r="A24" s="56" t="s">
        <v>40</v>
      </c>
      <c r="B24" s="56"/>
      <c r="C24" s="56"/>
      <c r="D24" s="56"/>
      <c r="E24" s="56"/>
    </row>
    <row r="25" spans="1:7" ht="30.75" customHeight="1" x14ac:dyDescent="0.25">
      <c r="A25" s="59" t="s">
        <v>41</v>
      </c>
      <c r="B25" s="59"/>
      <c r="C25" s="59"/>
      <c r="D25" s="59"/>
      <c r="E25" s="59"/>
    </row>
    <row r="26" spans="1:7" x14ac:dyDescent="0.25">
      <c r="A26" s="59"/>
      <c r="B26" s="59"/>
      <c r="C26" s="59"/>
      <c r="D26" s="59"/>
      <c r="E26" s="59"/>
      <c r="F26" s="2">
        <v>224.3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1.1599999999999999</v>
      </c>
      <c r="E28" s="10">
        <f>D28*F26*G26</f>
        <v>780.56399999999996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1574.5859999999998</v>
      </c>
    </row>
    <row r="30" spans="1:7" ht="60" x14ac:dyDescent="0.25">
      <c r="A30" s="9" t="s">
        <v>28</v>
      </c>
      <c r="B30" s="11" t="s">
        <v>53</v>
      </c>
      <c r="C30" s="3" t="s">
        <v>5</v>
      </c>
      <c r="D30" s="3">
        <v>1.05</v>
      </c>
      <c r="E30" s="10">
        <f>D30*F26*G26</f>
        <v>706.54500000000007</v>
      </c>
    </row>
    <row r="31" spans="1:7" ht="38.25" x14ac:dyDescent="0.25">
      <c r="A31" s="9" t="s">
        <v>27</v>
      </c>
      <c r="B31" s="11" t="s">
        <v>53</v>
      </c>
      <c r="C31" s="3" t="s">
        <v>5</v>
      </c>
      <c r="D31" s="3">
        <v>0.53</v>
      </c>
      <c r="E31" s="10">
        <f>D31*F26*G26</f>
        <v>356.63700000000006</v>
      </c>
    </row>
    <row r="32" spans="1:7" ht="60" x14ac:dyDescent="0.25">
      <c r="A32" s="9" t="s">
        <v>35</v>
      </c>
      <c r="B32" s="11" t="s">
        <v>31</v>
      </c>
      <c r="C32" s="3" t="s">
        <v>5</v>
      </c>
      <c r="D32" s="3">
        <v>1.0900000000000001</v>
      </c>
      <c r="E32" s="10">
        <v>0</v>
      </c>
    </row>
    <row r="33" spans="1:5" x14ac:dyDescent="0.25">
      <c r="A33" s="9" t="s">
        <v>29</v>
      </c>
      <c r="B33" s="11" t="s">
        <v>34</v>
      </c>
      <c r="C33" s="3" t="s">
        <v>5</v>
      </c>
      <c r="D33" s="3">
        <v>2</v>
      </c>
      <c r="E33" s="10">
        <f>D33*F26*G26</f>
        <v>1345.8000000000002</v>
      </c>
    </row>
    <row r="34" spans="1:5" ht="16.5" thickBot="1" x14ac:dyDescent="0.3">
      <c r="A34" s="22" t="s">
        <v>43</v>
      </c>
      <c r="B34" s="23" t="s">
        <v>34</v>
      </c>
      <c r="C34" s="24" t="s">
        <v>5</v>
      </c>
      <c r="D34" s="24">
        <v>2.1</v>
      </c>
      <c r="E34" s="25">
        <f>D34*F26*G26</f>
        <v>1413.0900000000001</v>
      </c>
    </row>
    <row r="35" spans="1:5" x14ac:dyDescent="0.25">
      <c r="A35" s="18" t="s">
        <v>46</v>
      </c>
      <c r="B35" s="19" t="s">
        <v>61</v>
      </c>
      <c r="C35" s="20" t="s">
        <v>48</v>
      </c>
      <c r="D35" s="20"/>
      <c r="E35" s="21">
        <v>120.91</v>
      </c>
    </row>
    <row r="36" spans="1:5" x14ac:dyDescent="0.25">
      <c r="A36" s="9"/>
      <c r="B36" s="11"/>
      <c r="C36" s="3"/>
      <c r="D36" s="3"/>
      <c r="E36" s="10"/>
    </row>
    <row r="37" spans="1:5" s="17" customFormat="1" ht="14.25" x14ac:dyDescent="0.2">
      <c r="A37" s="13" t="s">
        <v>36</v>
      </c>
      <c r="B37" s="14"/>
      <c r="C37" s="15"/>
      <c r="D37" s="15"/>
      <c r="E37" s="16">
        <f>SUM(E28:E36)</f>
        <v>6298.1319999999996</v>
      </c>
    </row>
    <row r="39" spans="1:5" ht="30" customHeight="1" x14ac:dyDescent="0.25">
      <c r="A39" s="56" t="s">
        <v>62</v>
      </c>
      <c r="B39" s="56"/>
      <c r="C39" s="56"/>
      <c r="D39" s="56"/>
      <c r="E39" s="56"/>
    </row>
    <row r="40" spans="1:5" ht="30" customHeight="1" x14ac:dyDescent="0.25">
      <c r="A40" s="56" t="s">
        <v>23</v>
      </c>
      <c r="B40" s="56"/>
      <c r="C40" s="56"/>
      <c r="D40" s="56"/>
      <c r="E40" s="56"/>
    </row>
    <row r="41" spans="1:5" x14ac:dyDescent="0.25">
      <c r="A41" s="56" t="s">
        <v>22</v>
      </c>
      <c r="B41" s="56"/>
      <c r="C41" s="56"/>
      <c r="D41" s="56"/>
      <c r="E41" s="56"/>
    </row>
    <row r="42" spans="1:5" ht="28.5" customHeight="1" x14ac:dyDescent="0.25">
      <c r="A42" s="56" t="s">
        <v>42</v>
      </c>
      <c r="B42" s="56"/>
      <c r="C42" s="56"/>
      <c r="D42" s="56"/>
      <c r="E42" s="56"/>
    </row>
    <row r="43" spans="1:5" x14ac:dyDescent="0.25">
      <c r="A43" s="56" t="s">
        <v>20</v>
      </c>
      <c r="B43" s="56"/>
      <c r="C43" s="56"/>
      <c r="D43" s="56"/>
      <c r="E43" s="56"/>
    </row>
    <row r="44" spans="1:5" x14ac:dyDescent="0.25">
      <c r="A44" s="57" t="s">
        <v>6</v>
      </c>
      <c r="B44" s="57"/>
      <c r="C44" s="57"/>
      <c r="D44" s="57"/>
      <c r="E44" s="57"/>
    </row>
    <row r="45" spans="1:5" x14ac:dyDescent="0.25">
      <c r="A45" s="56" t="s">
        <v>20</v>
      </c>
      <c r="B45" s="56"/>
      <c r="C45" s="56"/>
      <c r="D45" s="56"/>
      <c r="E45" s="56"/>
    </row>
    <row r="46" spans="1:5" x14ac:dyDescent="0.25">
      <c r="A46" s="58" t="s">
        <v>44</v>
      </c>
      <c r="B46" s="58"/>
      <c r="C46" s="58"/>
      <c r="D46" s="58"/>
      <c r="E46" s="58"/>
    </row>
    <row r="47" spans="1:5" x14ac:dyDescent="0.25">
      <c r="B47" s="55" t="s">
        <v>21</v>
      </c>
      <c r="C47" s="55"/>
      <c r="D47" s="55"/>
      <c r="E47" s="8" t="s">
        <v>7</v>
      </c>
    </row>
    <row r="48" spans="1:5" x14ac:dyDescent="0.25">
      <c r="A48" s="29"/>
      <c r="B48" s="29"/>
      <c r="C48" s="29"/>
      <c r="D48" s="29"/>
      <c r="E48" s="29"/>
    </row>
    <row r="49" spans="1:5" x14ac:dyDescent="0.25">
      <c r="A49" s="58" t="s">
        <v>45</v>
      </c>
      <c r="B49" s="58"/>
      <c r="C49" s="58"/>
      <c r="D49" s="58"/>
      <c r="E49" s="58"/>
    </row>
    <row r="50" spans="1:5" x14ac:dyDescent="0.25">
      <c r="B50" s="55" t="s">
        <v>21</v>
      </c>
      <c r="C50" s="55"/>
      <c r="D50" s="55"/>
      <c r="E50" s="8" t="s">
        <v>7</v>
      </c>
    </row>
    <row r="53" spans="1:5" x14ac:dyDescent="0.25">
      <c r="A53" s="17" t="s">
        <v>54</v>
      </c>
    </row>
    <row r="54" spans="1:5" x14ac:dyDescent="0.25">
      <c r="A54" s="2" t="s">
        <v>55</v>
      </c>
      <c r="B54" s="30">
        <v>-49765.77</v>
      </c>
    </row>
    <row r="55" spans="1:5" ht="15.75" x14ac:dyDescent="0.25">
      <c r="A55" s="31" t="s">
        <v>56</v>
      </c>
      <c r="B55" s="32">
        <v>29849.82</v>
      </c>
    </row>
    <row r="56" spans="1:5" x14ac:dyDescent="0.25">
      <c r="A56" s="2" t="s">
        <v>57</v>
      </c>
      <c r="B56" s="32">
        <v>45818.39</v>
      </c>
    </row>
    <row r="57" spans="1:5" x14ac:dyDescent="0.25">
      <c r="A57" s="33" t="s">
        <v>58</v>
      </c>
      <c r="B57" s="30">
        <f>B54+B56-('1 кв.'!E37+'2 кв.'!E37+E37)</f>
        <v>-21765.559999999998</v>
      </c>
    </row>
  </sheetData>
  <mergeCells count="34">
    <mergeCell ref="A46:E46"/>
    <mergeCell ref="B47:D47"/>
    <mergeCell ref="A49:E49"/>
    <mergeCell ref="B50:D50"/>
    <mergeCell ref="A40:E40"/>
    <mergeCell ref="A41:E41"/>
    <mergeCell ref="A42:E42"/>
    <mergeCell ref="A43:E43"/>
    <mergeCell ref="A44:E44"/>
    <mergeCell ref="A45:E45"/>
    <mergeCell ref="A39:E39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view="pageBreakPreview" zoomScaleNormal="100" zoomScaleSheetLayoutView="100" workbookViewId="0">
      <selection activeCell="L40" sqref="L4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3.140625" style="2" customWidth="1"/>
    <col min="9" max="16384" width="9.140625" style="2"/>
  </cols>
  <sheetData>
    <row r="1" spans="1:5" ht="15.75" x14ac:dyDescent="0.25">
      <c r="A1" s="66" t="s">
        <v>12</v>
      </c>
      <c r="B1" s="66"/>
      <c r="C1" s="66"/>
      <c r="D1" s="66"/>
      <c r="E1" s="66"/>
    </row>
    <row r="2" spans="1:5" ht="32.25" customHeight="1" x14ac:dyDescent="0.25">
      <c r="A2" s="64" t="s">
        <v>13</v>
      </c>
      <c r="B2" s="65"/>
      <c r="C2" s="65"/>
      <c r="D2" s="65"/>
      <c r="E2" s="65"/>
    </row>
    <row r="3" spans="1:5" x14ac:dyDescent="0.25">
      <c r="A3" s="34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68" t="s">
        <v>80</v>
      </c>
      <c r="E4" s="68"/>
    </row>
    <row r="5" spans="1:5" x14ac:dyDescent="0.25">
      <c r="A5" s="34"/>
      <c r="B5" s="4"/>
      <c r="C5" s="4"/>
      <c r="D5" s="4"/>
      <c r="E5" s="4"/>
    </row>
    <row r="6" spans="1:5" x14ac:dyDescent="0.25">
      <c r="A6" s="56" t="s">
        <v>0</v>
      </c>
      <c r="B6" s="56"/>
      <c r="C6" s="56"/>
      <c r="D6" s="56"/>
      <c r="E6" s="56"/>
    </row>
    <row r="7" spans="1:5" x14ac:dyDescent="0.25">
      <c r="A7" s="67" t="s">
        <v>37</v>
      </c>
      <c r="B7" s="67"/>
      <c r="C7" s="67"/>
      <c r="D7" s="67"/>
      <c r="E7" s="67"/>
    </row>
    <row r="8" spans="1:5" x14ac:dyDescent="0.25">
      <c r="A8" s="63" t="s">
        <v>1</v>
      </c>
      <c r="B8" s="63"/>
      <c r="C8" s="63"/>
      <c r="D8" s="63"/>
      <c r="E8" s="63"/>
    </row>
    <row r="9" spans="1:5" x14ac:dyDescent="0.25">
      <c r="A9" s="60"/>
      <c r="B9" s="60"/>
      <c r="C9" s="60"/>
      <c r="D9" s="60"/>
      <c r="E9" s="60"/>
    </row>
    <row r="10" spans="1:5" x14ac:dyDescent="0.25">
      <c r="A10" s="56" t="s">
        <v>38</v>
      </c>
      <c r="B10" s="56"/>
      <c r="C10" s="56"/>
      <c r="D10" s="56"/>
      <c r="E10" s="56"/>
    </row>
    <row r="11" spans="1:5" ht="24.75" customHeight="1" x14ac:dyDescent="0.25">
      <c r="A11" s="61" t="s">
        <v>16</v>
      </c>
      <c r="B11" s="62"/>
      <c r="C11" s="62"/>
      <c r="D11" s="62"/>
      <c r="E11" s="62"/>
    </row>
    <row r="12" spans="1:5" x14ac:dyDescent="0.25">
      <c r="A12" s="60"/>
      <c r="B12" s="60"/>
      <c r="C12" s="60"/>
      <c r="D12" s="60"/>
      <c r="E12" s="60"/>
    </row>
    <row r="13" spans="1:5" ht="29.25" customHeight="1" x14ac:dyDescent="0.25">
      <c r="A13" s="56" t="s">
        <v>39</v>
      </c>
      <c r="B13" s="56"/>
      <c r="C13" s="56"/>
      <c r="D13" s="56"/>
      <c r="E13" s="56"/>
    </row>
    <row r="14" spans="1:5" x14ac:dyDescent="0.25">
      <c r="A14" s="63" t="s">
        <v>17</v>
      </c>
      <c r="B14" s="60"/>
      <c r="C14" s="60"/>
      <c r="D14" s="60"/>
      <c r="E14" s="60"/>
    </row>
    <row r="15" spans="1:5" x14ac:dyDescent="0.25">
      <c r="A15" s="60"/>
      <c r="B15" s="60"/>
      <c r="C15" s="60"/>
      <c r="D15" s="60"/>
      <c r="E15" s="60"/>
    </row>
    <row r="16" spans="1:5" x14ac:dyDescent="0.25">
      <c r="A16" s="56" t="s">
        <v>32</v>
      </c>
      <c r="B16" s="56"/>
      <c r="C16" s="56"/>
      <c r="D16" s="56"/>
      <c r="E16" s="56"/>
    </row>
    <row r="17" spans="1:7" x14ac:dyDescent="0.25">
      <c r="A17" s="63" t="s">
        <v>2</v>
      </c>
      <c r="B17" s="60"/>
      <c r="C17" s="60"/>
      <c r="D17" s="60"/>
      <c r="E17" s="60"/>
    </row>
    <row r="18" spans="1:7" x14ac:dyDescent="0.25">
      <c r="A18" s="35"/>
      <c r="B18" s="34"/>
      <c r="C18" s="34"/>
      <c r="D18" s="34"/>
      <c r="E18" s="34"/>
    </row>
    <row r="19" spans="1:7" x14ac:dyDescent="0.25">
      <c r="A19" s="56" t="s">
        <v>33</v>
      </c>
      <c r="B19" s="56"/>
      <c r="C19" s="56"/>
      <c r="D19" s="56"/>
      <c r="E19" s="56"/>
    </row>
    <row r="20" spans="1:7" x14ac:dyDescent="0.25">
      <c r="A20" s="63" t="s">
        <v>18</v>
      </c>
      <c r="B20" s="60"/>
      <c r="C20" s="60"/>
      <c r="D20" s="60"/>
      <c r="E20" s="60"/>
    </row>
    <row r="21" spans="1:7" x14ac:dyDescent="0.25">
      <c r="A21" s="60"/>
      <c r="B21" s="60"/>
      <c r="C21" s="60"/>
      <c r="D21" s="60"/>
      <c r="E21" s="60"/>
    </row>
    <row r="22" spans="1:7" ht="32.25" customHeight="1" x14ac:dyDescent="0.25">
      <c r="A22" s="56" t="s">
        <v>19</v>
      </c>
      <c r="B22" s="56"/>
      <c r="C22" s="56"/>
      <c r="D22" s="56"/>
      <c r="E22" s="56"/>
    </row>
    <row r="23" spans="1:7" x14ac:dyDescent="0.25">
      <c r="A23" s="60"/>
      <c r="B23" s="60"/>
      <c r="C23" s="60"/>
      <c r="D23" s="60"/>
      <c r="E23" s="60"/>
    </row>
    <row r="24" spans="1:7" ht="62.25" customHeight="1" x14ac:dyDescent="0.25">
      <c r="A24" s="56" t="s">
        <v>40</v>
      </c>
      <c r="B24" s="56"/>
      <c r="C24" s="56"/>
      <c r="D24" s="56"/>
      <c r="E24" s="56"/>
    </row>
    <row r="25" spans="1:7" ht="31.5" customHeight="1" x14ac:dyDescent="0.25">
      <c r="A25" s="59" t="s">
        <v>41</v>
      </c>
      <c r="B25" s="59"/>
      <c r="C25" s="59"/>
      <c r="D25" s="59"/>
      <c r="E25" s="59"/>
    </row>
    <row r="26" spans="1:7" x14ac:dyDescent="0.25">
      <c r="A26" s="59"/>
      <c r="B26" s="59"/>
      <c r="C26" s="59"/>
      <c r="D26" s="59"/>
      <c r="E26" s="59"/>
      <c r="F26" s="2">
        <v>224.3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1.1599999999999999</v>
      </c>
      <c r="E28" s="10">
        <f>D28*F26*G26</f>
        <v>780.56399999999996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1574.5859999999998</v>
      </c>
    </row>
    <row r="30" spans="1:7" ht="60" x14ac:dyDescent="0.25">
      <c r="A30" s="9" t="s">
        <v>28</v>
      </c>
      <c r="B30" s="11" t="s">
        <v>53</v>
      </c>
      <c r="C30" s="3" t="s">
        <v>5</v>
      </c>
      <c r="D30" s="3">
        <v>1.05</v>
      </c>
      <c r="E30" s="10">
        <f>D30*F26*G26</f>
        <v>706.54500000000007</v>
      </c>
    </row>
    <row r="31" spans="1:7" ht="38.25" x14ac:dyDescent="0.25">
      <c r="A31" s="9" t="s">
        <v>27</v>
      </c>
      <c r="B31" s="11" t="s">
        <v>53</v>
      </c>
      <c r="C31" s="3" t="s">
        <v>5</v>
      </c>
      <c r="D31" s="3">
        <v>0.53</v>
      </c>
      <c r="E31" s="10">
        <f>D31*F26*G26</f>
        <v>356.63700000000006</v>
      </c>
    </row>
    <row r="32" spans="1:7" ht="60" x14ac:dyDescent="0.25">
      <c r="A32" s="9" t="s">
        <v>35</v>
      </c>
      <c r="B32" s="11" t="s">
        <v>31</v>
      </c>
      <c r="C32" s="3" t="s">
        <v>5</v>
      </c>
      <c r="D32" s="3">
        <v>1.0900000000000001</v>
      </c>
      <c r="E32" s="10">
        <v>600</v>
      </c>
    </row>
    <row r="33" spans="1:5" x14ac:dyDescent="0.25">
      <c r="A33" s="9" t="s">
        <v>29</v>
      </c>
      <c r="B33" s="11" t="s">
        <v>34</v>
      </c>
      <c r="C33" s="3" t="s">
        <v>5</v>
      </c>
      <c r="D33" s="3">
        <v>2</v>
      </c>
      <c r="E33" s="10">
        <f>D33*F26*G26</f>
        <v>1345.8000000000002</v>
      </c>
    </row>
    <row r="34" spans="1:5" ht="16.5" thickBot="1" x14ac:dyDescent="0.3">
      <c r="A34" s="22" t="s">
        <v>43</v>
      </c>
      <c r="B34" s="23" t="s">
        <v>34</v>
      </c>
      <c r="C34" s="24" t="s">
        <v>5</v>
      </c>
      <c r="D34" s="24">
        <v>2.1</v>
      </c>
      <c r="E34" s="25">
        <f>D34*F26*G26</f>
        <v>1413.0900000000001</v>
      </c>
    </row>
    <row r="35" spans="1:5" ht="16.5" thickBot="1" x14ac:dyDescent="0.3">
      <c r="A35" s="22" t="s">
        <v>46</v>
      </c>
      <c r="B35" s="23" t="s">
        <v>81</v>
      </c>
      <c r="C35" s="24" t="s">
        <v>48</v>
      </c>
      <c r="D35" s="24"/>
      <c r="E35" s="25">
        <v>25</v>
      </c>
    </row>
    <row r="36" spans="1:5" x14ac:dyDescent="0.25">
      <c r="A36" s="54" t="s">
        <v>82</v>
      </c>
      <c r="B36" s="19" t="s">
        <v>76</v>
      </c>
      <c r="C36" s="20" t="s">
        <v>83</v>
      </c>
      <c r="D36" s="20">
        <v>4</v>
      </c>
      <c r="E36" s="21">
        <f>D36*126.7</f>
        <v>506.8</v>
      </c>
    </row>
    <row r="37" spans="1:5" x14ac:dyDescent="0.25">
      <c r="A37" s="9"/>
      <c r="B37" s="11"/>
      <c r="C37" s="3"/>
      <c r="D37" s="3"/>
      <c r="E37" s="10"/>
    </row>
    <row r="38" spans="1:5" s="17" customFormat="1" ht="14.25" x14ac:dyDescent="0.2">
      <c r="A38" s="13" t="s">
        <v>36</v>
      </c>
      <c r="B38" s="14"/>
      <c r="C38" s="15"/>
      <c r="D38" s="15"/>
      <c r="E38" s="16">
        <f>SUM(E28:E37)</f>
        <v>7309.0219999999999</v>
      </c>
    </row>
    <row r="40" spans="1:5" ht="28.5" customHeight="1" x14ac:dyDescent="0.25">
      <c r="A40" s="56" t="s">
        <v>84</v>
      </c>
      <c r="B40" s="56"/>
      <c r="C40" s="56"/>
      <c r="D40" s="56"/>
      <c r="E40" s="56"/>
    </row>
    <row r="41" spans="1:5" ht="28.5" customHeight="1" x14ac:dyDescent="0.25">
      <c r="A41" s="56" t="s">
        <v>23</v>
      </c>
      <c r="B41" s="56"/>
      <c r="C41" s="56"/>
      <c r="D41" s="56"/>
      <c r="E41" s="56"/>
    </row>
    <row r="42" spans="1:5" x14ac:dyDescent="0.25">
      <c r="A42" s="56" t="s">
        <v>22</v>
      </c>
      <c r="B42" s="56"/>
      <c r="C42" s="56"/>
      <c r="D42" s="56"/>
      <c r="E42" s="56"/>
    </row>
    <row r="43" spans="1:5" ht="30" customHeight="1" x14ac:dyDescent="0.25">
      <c r="A43" s="56" t="s">
        <v>42</v>
      </c>
      <c r="B43" s="56"/>
      <c r="C43" s="56"/>
      <c r="D43" s="56"/>
      <c r="E43" s="56"/>
    </row>
    <row r="44" spans="1:5" x14ac:dyDescent="0.25">
      <c r="A44" s="56" t="s">
        <v>20</v>
      </c>
      <c r="B44" s="56"/>
      <c r="C44" s="56"/>
      <c r="D44" s="56"/>
      <c r="E44" s="56"/>
    </row>
    <row r="45" spans="1:5" x14ac:dyDescent="0.25">
      <c r="A45" s="57" t="s">
        <v>6</v>
      </c>
      <c r="B45" s="57"/>
      <c r="C45" s="57"/>
      <c r="D45" s="57"/>
      <c r="E45" s="57"/>
    </row>
    <row r="46" spans="1:5" x14ac:dyDescent="0.25">
      <c r="A46" s="56" t="s">
        <v>20</v>
      </c>
      <c r="B46" s="56"/>
      <c r="C46" s="56"/>
      <c r="D46" s="56"/>
      <c r="E46" s="56"/>
    </row>
    <row r="47" spans="1:5" x14ac:dyDescent="0.25">
      <c r="A47" s="58" t="s">
        <v>44</v>
      </c>
      <c r="B47" s="58"/>
      <c r="C47" s="58"/>
      <c r="D47" s="58"/>
      <c r="E47" s="58"/>
    </row>
    <row r="48" spans="1:5" x14ac:dyDescent="0.25">
      <c r="B48" s="55" t="s">
        <v>21</v>
      </c>
      <c r="C48" s="55"/>
      <c r="D48" s="55"/>
      <c r="E48" s="8" t="s">
        <v>7</v>
      </c>
    </row>
    <row r="49" spans="1:5" x14ac:dyDescent="0.25">
      <c r="A49" s="35"/>
      <c r="B49" s="35"/>
      <c r="C49" s="35"/>
      <c r="D49" s="35"/>
      <c r="E49" s="35"/>
    </row>
    <row r="50" spans="1:5" x14ac:dyDescent="0.25">
      <c r="A50" s="58" t="s">
        <v>45</v>
      </c>
      <c r="B50" s="58"/>
      <c r="C50" s="58"/>
      <c r="D50" s="58"/>
      <c r="E50" s="58"/>
    </row>
    <row r="51" spans="1:5" x14ac:dyDescent="0.25">
      <c r="B51" s="55" t="s">
        <v>21</v>
      </c>
      <c r="C51" s="55"/>
      <c r="D51" s="55"/>
      <c r="E51" s="8" t="s">
        <v>7</v>
      </c>
    </row>
    <row r="54" spans="1:5" x14ac:dyDescent="0.25">
      <c r="A54" s="17" t="s">
        <v>54</v>
      </c>
    </row>
    <row r="55" spans="1:5" x14ac:dyDescent="0.25">
      <c r="A55" s="2" t="s">
        <v>55</v>
      </c>
      <c r="B55" s="30">
        <v>-49765.77</v>
      </c>
    </row>
    <row r="56" spans="1:5" ht="15.75" x14ac:dyDescent="0.25">
      <c r="A56" s="31" t="s">
        <v>56</v>
      </c>
      <c r="B56" s="32">
        <v>41013.21</v>
      </c>
    </row>
    <row r="57" spans="1:5" x14ac:dyDescent="0.25">
      <c r="A57" s="2" t="s">
        <v>57</v>
      </c>
      <c r="B57" s="32">
        <v>56724.19</v>
      </c>
    </row>
    <row r="58" spans="1:5" x14ac:dyDescent="0.25">
      <c r="A58" s="33" t="s">
        <v>58</v>
      </c>
      <c r="B58" s="30">
        <f>B55+B57-('1 кв.'!E37+'2 кв.'!E37+'3 кв.'!E37+'4 кв.'!E38)</f>
        <v>-18168.781999999996</v>
      </c>
    </row>
  </sheetData>
  <mergeCells count="34">
    <mergeCell ref="A47:E47"/>
    <mergeCell ref="B48:D48"/>
    <mergeCell ref="A50:E50"/>
    <mergeCell ref="B51:D51"/>
    <mergeCell ref="A41:E41"/>
    <mergeCell ref="A42:E42"/>
    <mergeCell ref="A43:E43"/>
    <mergeCell ref="A44:E44"/>
    <mergeCell ref="A45:E45"/>
    <mergeCell ref="A46:E46"/>
    <mergeCell ref="A40:E40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BreakPreview" topLeftCell="A7" zoomScaleNormal="100" zoomScaleSheetLayoutView="100" workbookViewId="0">
      <selection activeCell="F22" sqref="F22"/>
    </sheetView>
  </sheetViews>
  <sheetFormatPr defaultRowHeight="15" x14ac:dyDescent="0.25"/>
  <cols>
    <col min="1" max="1" width="10.5703125" customWidth="1"/>
    <col min="2" max="2" width="54.28515625" customWidth="1"/>
    <col min="3" max="3" width="14.28515625" customWidth="1"/>
    <col min="4" max="4" width="13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70" t="s">
        <v>63</v>
      </c>
      <c r="B1" s="70"/>
      <c r="C1" s="70"/>
      <c r="D1" s="36"/>
    </row>
    <row r="2" spans="1:5" ht="15.75" x14ac:dyDescent="0.25">
      <c r="A2" s="71" t="s">
        <v>64</v>
      </c>
      <c r="B2" s="71"/>
      <c r="C2" s="71"/>
      <c r="D2" s="31"/>
    </row>
    <row r="3" spans="1:5" ht="15.75" x14ac:dyDescent="0.25">
      <c r="A3" s="71" t="s">
        <v>65</v>
      </c>
      <c r="B3" s="71"/>
      <c r="C3" s="71"/>
      <c r="D3" s="31"/>
    </row>
    <row r="4" spans="1:5" ht="15.75" x14ac:dyDescent="0.25">
      <c r="A4" s="70" t="s">
        <v>79</v>
      </c>
      <c r="B4" s="70"/>
      <c r="C4" s="70"/>
      <c r="D4" s="36"/>
    </row>
    <row r="5" spans="1:5" ht="15.75" x14ac:dyDescent="0.25">
      <c r="A5" s="72"/>
      <c r="B5" s="72"/>
      <c r="C5" s="72"/>
      <c r="D5" s="1"/>
    </row>
    <row r="6" spans="1:5" ht="15.75" x14ac:dyDescent="0.25">
      <c r="A6" s="31"/>
      <c r="B6" s="2" t="s">
        <v>55</v>
      </c>
      <c r="C6" s="30">
        <f>'4 кв.'!B55</f>
        <v>-49765.77</v>
      </c>
      <c r="D6" s="37"/>
    </row>
    <row r="7" spans="1:5" ht="15.75" x14ac:dyDescent="0.25">
      <c r="A7" s="38" t="s">
        <v>66</v>
      </c>
      <c r="B7" s="31" t="s">
        <v>56</v>
      </c>
      <c r="C7" s="32">
        <f>'4 кв.'!B56</f>
        <v>41013.21</v>
      </c>
      <c r="D7" s="39"/>
    </row>
    <row r="8" spans="1:5" ht="15.75" x14ac:dyDescent="0.25">
      <c r="A8" s="12"/>
      <c r="B8" s="2" t="s">
        <v>57</v>
      </c>
      <c r="C8" s="32">
        <f>'4 кв.'!B57</f>
        <v>56724.19</v>
      </c>
      <c r="D8" s="39"/>
    </row>
    <row r="9" spans="1:5" ht="15.75" x14ac:dyDescent="0.25">
      <c r="A9" s="12"/>
      <c r="B9" s="31" t="s">
        <v>67</v>
      </c>
      <c r="C9" s="40">
        <f>SUM(C8:C8)</f>
        <v>56724.19</v>
      </c>
      <c r="D9" s="37"/>
    </row>
    <row r="10" spans="1:5" ht="15.75" x14ac:dyDescent="0.25">
      <c r="A10" s="1"/>
      <c r="B10" s="69"/>
      <c r="C10" s="69"/>
      <c r="D10" s="39"/>
    </row>
    <row r="11" spans="1:5" ht="15.75" x14ac:dyDescent="0.25">
      <c r="A11" s="41" t="s">
        <v>68</v>
      </c>
      <c r="B11" s="42" t="s">
        <v>46</v>
      </c>
      <c r="C11" s="32">
        <f>'1 кв.'!E35+'2 кв.'!E35+'3 кв.'!E35+'4 кв.'!E35</f>
        <v>145.91</v>
      </c>
      <c r="D11" s="39"/>
    </row>
    <row r="12" spans="1:5" ht="15.75" x14ac:dyDescent="0.25">
      <c r="A12" s="1"/>
      <c r="B12" s="42" t="s">
        <v>69</v>
      </c>
      <c r="C12" s="32">
        <f>C25*126.7</f>
        <v>506.8</v>
      </c>
      <c r="D12" s="39"/>
      <c r="E12" s="43"/>
    </row>
    <row r="13" spans="1:5" ht="15.75" x14ac:dyDescent="0.25">
      <c r="B13" s="44" t="s">
        <v>4</v>
      </c>
      <c r="C13" s="32">
        <f>'1 кв.'!E28+'2 кв.'!E28+'3 кв.'!E28+'4 кв.'!E28</f>
        <v>3317.3969999999999</v>
      </c>
      <c r="D13" s="39"/>
      <c r="E13" s="43"/>
    </row>
    <row r="14" spans="1:5" ht="15.75" x14ac:dyDescent="0.25">
      <c r="A14" s="41"/>
      <c r="B14" s="44" t="s">
        <v>25</v>
      </c>
      <c r="C14" s="32">
        <f>'1 кв.'!E29+'2 кв.'!E29+'3 кв.'!E29+'4 кв.'!E29</f>
        <v>6177.2219999999998</v>
      </c>
      <c r="D14" s="39"/>
      <c r="E14" s="43"/>
    </row>
    <row r="15" spans="1:5" ht="15.75" x14ac:dyDescent="0.25">
      <c r="A15" s="41"/>
      <c r="B15" s="44" t="s">
        <v>70</v>
      </c>
      <c r="C15" s="32">
        <f>'1 кв.'!E30+'2 кв.'!E30+'3 кв.'!E30+'4 кв.'!E30</f>
        <v>2779.0770000000002</v>
      </c>
      <c r="D15" s="39"/>
      <c r="E15" s="43"/>
    </row>
    <row r="16" spans="1:5" ht="15.75" x14ac:dyDescent="0.25">
      <c r="A16" s="41"/>
      <c r="B16" s="44" t="s">
        <v>27</v>
      </c>
      <c r="C16" s="32">
        <f>'1 кв.'!E31+'2 кв.'!E31+'3 кв.'!E31+'4 кв.'!E31</f>
        <v>1426.5480000000002</v>
      </c>
      <c r="D16" s="39"/>
      <c r="E16" s="43"/>
    </row>
    <row r="17" spans="1:5" ht="15.75" x14ac:dyDescent="0.25">
      <c r="A17" s="41"/>
      <c r="B17" s="44" t="s">
        <v>71</v>
      </c>
      <c r="C17" s="32">
        <f>'1 кв.'!E32+'2 кв.'!E32+'3 кв.'!E32+'4 кв.'!E32</f>
        <v>600</v>
      </c>
      <c r="D17" s="39"/>
      <c r="E17" s="43"/>
    </row>
    <row r="18" spans="1:5" ht="15.75" x14ac:dyDescent="0.25">
      <c r="A18" s="41"/>
      <c r="B18" s="44" t="s">
        <v>29</v>
      </c>
      <c r="C18" s="32">
        <f>'1 кв.'!E33+'2 кв.'!E33+'3 кв.'!E33+'4 кв.'!E33</f>
        <v>4696.8420000000006</v>
      </c>
      <c r="D18" s="39"/>
      <c r="E18" s="43"/>
    </row>
    <row r="19" spans="1:5" ht="15.75" x14ac:dyDescent="0.25">
      <c r="A19" s="41"/>
      <c r="B19" s="44" t="s">
        <v>43</v>
      </c>
      <c r="C19" s="32">
        <f>'1 кв.'!E34+'2 кв.'!E34+'3 кв.'!E34+'4 кв.'!E34</f>
        <v>5477.4060000000009</v>
      </c>
      <c r="D19" s="39"/>
      <c r="E19" s="43"/>
    </row>
    <row r="20" spans="1:5" ht="15.75" x14ac:dyDescent="0.25">
      <c r="A20" s="1"/>
      <c r="B20" s="38" t="s">
        <v>72</v>
      </c>
      <c r="C20" s="30">
        <f>SUM(C11:C19)</f>
        <v>25127.202000000005</v>
      </c>
      <c r="D20" s="39"/>
      <c r="E20" s="43"/>
    </row>
    <row r="21" spans="1:5" ht="15.75" x14ac:dyDescent="0.25">
      <c r="A21" s="1"/>
      <c r="B21" s="45" t="s">
        <v>73</v>
      </c>
      <c r="C21" s="30">
        <f>C6+C9-C20</f>
        <v>-18168.781999999999</v>
      </c>
      <c r="D21" s="39"/>
    </row>
    <row r="22" spans="1:5" s="48" customFormat="1" ht="30" x14ac:dyDescent="0.25">
      <c r="A22" s="11"/>
      <c r="B22" s="46" t="s">
        <v>74</v>
      </c>
      <c r="C22" s="3" t="s">
        <v>75</v>
      </c>
      <c r="D22" s="47"/>
    </row>
    <row r="23" spans="1:5" s="48" customFormat="1" ht="15.75" x14ac:dyDescent="0.25">
      <c r="A23" s="11" t="s">
        <v>76</v>
      </c>
      <c r="B23" s="49" t="s">
        <v>82</v>
      </c>
      <c r="C23" s="3">
        <v>4</v>
      </c>
      <c r="D23" s="47"/>
    </row>
    <row r="24" spans="1:5" s="48" customFormat="1" ht="15.75" x14ac:dyDescent="0.25">
      <c r="A24" s="11"/>
      <c r="B24" s="49"/>
      <c r="C24" s="3"/>
      <c r="D24" s="47"/>
    </row>
    <row r="25" spans="1:5" s="53" customFormat="1" ht="15.75" x14ac:dyDescent="0.25">
      <c r="A25" s="50"/>
      <c r="B25" s="51" t="s">
        <v>77</v>
      </c>
      <c r="C25" s="50">
        <f>SUM(C23:C24)</f>
        <v>4</v>
      </c>
      <c r="D25" s="52"/>
    </row>
    <row r="26" spans="1:5" ht="15.75" x14ac:dyDescent="0.25">
      <c r="A26" s="1"/>
      <c r="B26" s="38"/>
      <c r="C26" s="38"/>
      <c r="D26" s="39"/>
    </row>
    <row r="27" spans="1:5" ht="15.75" x14ac:dyDescent="0.25">
      <c r="A27" s="38" t="s">
        <v>78</v>
      </c>
      <c r="C27" s="38"/>
      <c r="D27" s="39"/>
    </row>
    <row r="28" spans="1:5" ht="15.75" x14ac:dyDescent="0.25">
      <c r="A28" s="1"/>
      <c r="B28" s="38"/>
      <c r="C28" s="38"/>
      <c r="D28" s="39"/>
    </row>
    <row r="29" spans="1:5" ht="15.75" x14ac:dyDescent="0.25">
      <c r="A29" s="1"/>
      <c r="B29" s="38"/>
      <c r="C29" s="38"/>
      <c r="D29" s="39"/>
    </row>
    <row r="30" spans="1:5" ht="15.75" x14ac:dyDescent="0.25">
      <c r="A30" s="1"/>
      <c r="B30" s="38"/>
      <c r="C30" s="38"/>
      <c r="D30" s="39"/>
    </row>
    <row r="31" spans="1:5" ht="15.75" x14ac:dyDescent="0.25">
      <c r="A31" s="1"/>
      <c r="B31" s="38"/>
      <c r="C31" s="38"/>
      <c r="D31" s="39"/>
    </row>
    <row r="32" spans="1:5" ht="15.75" x14ac:dyDescent="0.25">
      <c r="A32" s="1"/>
      <c r="B32" s="38"/>
      <c r="C32" s="38"/>
      <c r="D32" s="39"/>
    </row>
    <row r="33" spans="1:4" ht="15.75" x14ac:dyDescent="0.25">
      <c r="A33" s="1"/>
      <c r="B33" s="38"/>
      <c r="C33" s="38"/>
      <c r="D33" s="39"/>
    </row>
    <row r="34" spans="1:4" ht="15.75" x14ac:dyDescent="0.25">
      <c r="A34" s="1"/>
      <c r="B34" s="38"/>
      <c r="C34" s="38"/>
      <c r="D34" s="39"/>
    </row>
    <row r="35" spans="1:4" ht="15.75" x14ac:dyDescent="0.25">
      <c r="A35" s="1"/>
      <c r="B35" s="38"/>
      <c r="C35" s="38"/>
      <c r="D35" s="39"/>
    </row>
    <row r="36" spans="1:4" ht="15.75" x14ac:dyDescent="0.25">
      <c r="A36" s="1"/>
      <c r="B36" s="38"/>
      <c r="C36" s="38"/>
      <c r="D36" s="39"/>
    </row>
    <row r="37" spans="1:4" ht="15.75" x14ac:dyDescent="0.25">
      <c r="A37" s="1"/>
      <c r="B37" s="38"/>
      <c r="C37" s="38"/>
      <c r="D37" s="39"/>
    </row>
    <row r="38" spans="1:4" ht="15.75" x14ac:dyDescent="0.25">
      <c r="A38" s="1"/>
      <c r="B38" s="38"/>
      <c r="C38" s="38"/>
      <c r="D38" s="39"/>
    </row>
    <row r="39" spans="1:4" ht="15.75" x14ac:dyDescent="0.25">
      <c r="A39" s="1"/>
      <c r="B39" s="38"/>
      <c r="C39" s="38"/>
      <c r="D39" s="39"/>
    </row>
  </sheetData>
  <mergeCells count="6">
    <mergeCell ref="B10:C10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11</vt:i4>
      </vt:variant>
    </vt:vector>
  </HeadingPairs>
  <TitlesOfParts>
    <vt:vector size="16" baseType="lpstr">
      <vt:lpstr>1 кв.</vt:lpstr>
      <vt:lpstr>2 кв.</vt:lpstr>
      <vt:lpstr>3 кв.</vt:lpstr>
      <vt:lpstr>4 кв.</vt:lpstr>
      <vt:lpstr>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2017-02-02T12:47:13Z</dcterms:modified>
</cp:coreProperties>
</file>