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1 кв." sheetId="1" r:id="rId1"/>
    <sheet name="2 кв." sheetId="2" r:id="rId2"/>
    <sheet name="Лист3" sheetId="3" r:id="rId3"/>
  </sheets>
  <definedNames>
    <definedName name="_edn1" localSheetId="0">'1 кв.'!$A$87</definedName>
    <definedName name="_edn2" localSheetId="0">'1 кв.'!$A$89</definedName>
    <definedName name="_edn3" localSheetId="0">'1 кв.'!$A$90</definedName>
    <definedName name="_edn4" localSheetId="0">'1 кв.'!$A$91</definedName>
    <definedName name="_ednref1" localSheetId="0">'1 кв.'!#REF!</definedName>
    <definedName name="_ednref2" localSheetId="0">'1 кв.'!$A$60</definedName>
    <definedName name="_ednref3" localSheetId="0">'1 кв.'!$D$59</definedName>
    <definedName name="_ednref4" localSheetId="0">'1 кв.'!$D$60</definedName>
    <definedName name="_xlnm.Print_Area" localSheetId="0">'1 кв.'!$A$1:$E$59</definedName>
    <definedName name="_xlnm.Print_Area" localSheetId="1">'2 кв.'!$A$1:$E$67</definedName>
  </definedNames>
  <calcPr calcId="145621"/>
</workbook>
</file>

<file path=xl/calcChain.xml><?xml version="1.0" encoding="utf-8"?>
<calcChain xmlns="http://schemas.openxmlformats.org/spreadsheetml/2006/main">
  <c r="G29" i="2" l="1"/>
  <c r="G30" i="2"/>
  <c r="G31" i="2"/>
  <c r="G32" i="2"/>
  <c r="G33" i="2"/>
  <c r="G34" i="2"/>
  <c r="G35" i="2"/>
  <c r="G36" i="2"/>
  <c r="G37" i="2"/>
  <c r="G38" i="2"/>
  <c r="G39" i="2"/>
  <c r="G28" i="2"/>
  <c r="E40" i="2"/>
  <c r="B64" i="2"/>
  <c r="E43" i="2" l="1"/>
  <c r="E42" i="2"/>
  <c r="E41" i="2"/>
  <c r="F26" i="2"/>
  <c r="E38" i="2" s="1"/>
  <c r="E29" i="2" l="1"/>
  <c r="E31" i="2"/>
  <c r="E33" i="2"/>
  <c r="E35" i="2"/>
  <c r="E39" i="2"/>
  <c r="E28" i="2"/>
  <c r="E30" i="2"/>
  <c r="E32" i="2"/>
  <c r="E34" i="2"/>
  <c r="F26" i="1"/>
  <c r="E45" i="2" l="1"/>
  <c r="B65" i="2" s="1"/>
  <c r="E41" i="1"/>
  <c r="E33" i="1" l="1"/>
  <c r="E32" i="1"/>
  <c r="E39" i="1" l="1"/>
  <c r="E38" i="1"/>
  <c r="E34" i="1"/>
  <c r="E31" i="1" l="1"/>
  <c r="E30" i="1"/>
  <c r="E29" i="1"/>
  <c r="E35" i="1" l="1"/>
  <c r="E28" i="1"/>
  <c r="E45" i="1" l="1"/>
</calcChain>
</file>

<file path=xl/sharedStrings.xml><?xml version="1.0" encoding="utf-8"?>
<sst xmlns="http://schemas.openxmlformats.org/spreadsheetml/2006/main" count="169" uniqueCount="74">
  <si>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</si>
  <si>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</si>
  <si>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</si>
  <si>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</si>
  <si>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</si>
  <si>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</si>
  <si>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</si>
  <si>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</si>
  <si>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</si>
  <si>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</si>
  <si>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</si>
  <si>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</si>
  <si>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</si>
  <si>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</si>
  <si>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</si>
  <si>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</si>
  <si>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</si>
  <si>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</si>
  <si>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</si>
  <si>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</si>
  <si>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</si>
  <si>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</si>
  <si>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</si>
  <si>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</si>
  <si>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</si>
  <si>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</si>
  <si>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</si>
  <si>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</si>
  <si>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</si>
  <si>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</si>
  <si>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</si>
  <si>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</si>
  <si>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</si>
  <si>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ежеквартально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</si>
  <si>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</si>
  <si>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</si>
  <si>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</si>
  <si>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</si>
  <si>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</si>
  <si>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</si>
  <si>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Пролетарская, д. 240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</si>
  <si>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 xml:space="preserve">Самойленко Ольги Александровны 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</si>
  <si>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№8,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№23 от 28.03.2015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</si>
  <si>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№24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</si>
  <si>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№240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Пролетарская</t>
    </r>
  </si>
  <si>
    <t>Обслуживание ОПУ ТЭ</t>
  </si>
  <si>
    <t>Согласно регламента</t>
  </si>
  <si>
    <t>Обслуживание ОПУ ХВС</t>
  </si>
  <si>
    <t>Услуги по дератизации и дезинфекции</t>
  </si>
  <si>
    <t>По заявке собственников или 4 раза в год</t>
  </si>
  <si>
    <t>Стоимость материалов</t>
  </si>
  <si>
    <t>1 квартал</t>
  </si>
  <si>
    <t>руб.</t>
  </si>
  <si>
    <t>Устранение течи крыши (кв.21)</t>
  </si>
  <si>
    <t>февраль</t>
  </si>
  <si>
    <t>ч/час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</si>
  <si>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</si>
  <si>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Самойленко О.А.</t>
  </si>
  <si>
    <t xml:space="preserve">           2. Всего за период с "01" 01 2016 г. по "31" 03 2016 г. выполнено работ (оказано услуг) на общую сумму семьдесят восемь тысяч пятьсот тридцать один ( прописью) рубль 02 копейки.</t>
  </si>
  <si>
    <t>Настоящий Акт составлен в 2-х экземплярах, имеющий одинаковую юридическую силу, по одному для каждой Стороны.</t>
  </si>
  <si>
    <t>"30" 06  2016 г.</t>
  </si>
  <si>
    <t>Общехозяйственные расходы</t>
  </si>
  <si>
    <t>Осмотр, монтаж поливочного трубопровода (кв.8)</t>
  </si>
  <si>
    <t>Смазка и регулировка кодового замка (кв.19)</t>
  </si>
  <si>
    <t>Установка крана для полива (кв.8)</t>
  </si>
  <si>
    <t>май</t>
  </si>
  <si>
    <t>июнь</t>
  </si>
  <si>
    <t xml:space="preserve">определена приложением № 4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</si>
  <si>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</si>
  <si>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</si>
  <si>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</si>
  <si>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</si>
  <si>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</si>
  <si>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 xml:space="preserve">           2. Всего за период с "01" 04 2016 г. по "30" 06 2016 г. выполнено работ (оказано услуг) на общую сумму восемьдесят три тысячи четыреста сорок четыре (прописью) рубля 13 копеек.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</si>
</sst>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0" fontId="12" fillId="0" borderId="7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3" fontId="8" fillId="0" borderId="0" xfId="0" applyNumberFormat="1" applyFont="1"/>
    <xf numFmtId="0" fontId="6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43" fontId="8" fillId="0" borderId="0" xfId="1" applyFont="1"/>
    <xf numFmtId="0" fontId="3" fillId="0" borderId="0" xfId="0" applyFont="1" applyAlignment="1"/>
    <xf numFmtId="43" fontId="4" fillId="0" borderId="0" xfId="1" applyFont="1"/>
    <xf numFmtId="0" fontId="13" fillId="0" borderId="0" xfId="0" applyFont="1"/>
    <xf numFmtId="43" fontId="4" fillId="0" borderId="0" xfId="0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topLeftCell="A23" zoomScaleNormal="100" zoomScaleSheetLayoutView="100" workbookViewId="0">
      <selection activeCell="G52" sqref="G52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5" t="s">
        <v>12</v>
      </c>
      <c r="B1" s="45"/>
      <c r="C1" s="45"/>
      <c r="D1" s="45"/>
      <c r="E1" s="45"/>
    </row>
    <row r="2" spans="1:5" ht="32.25" customHeight="1" x14ac:dyDescent="0.25">
      <c r="A2" s="43" t="s">
        <v>13</v>
      </c>
      <c r="B2" s="44"/>
      <c r="C2" s="44"/>
      <c r="D2" s="44"/>
      <c r="E2" s="44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2"/>
      <c r="C4" s="12"/>
      <c r="D4" s="47" t="s">
        <v>15</v>
      </c>
      <c r="E4" s="47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35" t="s">
        <v>0</v>
      </c>
      <c r="B6" s="35"/>
      <c r="C6" s="35"/>
      <c r="D6" s="35"/>
      <c r="E6" s="35"/>
    </row>
    <row r="7" spans="1:5" x14ac:dyDescent="0.25">
      <c r="A7" s="46" t="s">
        <v>40</v>
      </c>
      <c r="B7" s="46"/>
      <c r="C7" s="46"/>
      <c r="D7" s="46"/>
      <c r="E7" s="46"/>
    </row>
    <row r="8" spans="1:5" x14ac:dyDescent="0.25">
      <c r="A8" s="42" t="s">
        <v>1</v>
      </c>
      <c r="B8" s="42"/>
      <c r="C8" s="42"/>
      <c r="D8" s="42"/>
      <c r="E8" s="42"/>
    </row>
    <row r="9" spans="1:5" ht="7.5" customHeight="1" x14ac:dyDescent="0.25">
      <c r="A9" s="39"/>
      <c r="B9" s="39"/>
      <c r="C9" s="39"/>
      <c r="D9" s="39"/>
      <c r="E9" s="39"/>
    </row>
    <row r="10" spans="1:5" x14ac:dyDescent="0.25">
      <c r="A10" s="35" t="s">
        <v>41</v>
      </c>
      <c r="B10" s="35"/>
      <c r="C10" s="35"/>
      <c r="D10" s="35"/>
      <c r="E10" s="35"/>
    </row>
    <row r="11" spans="1:5" ht="22.5" customHeight="1" x14ac:dyDescent="0.25">
      <c r="A11" s="40" t="s">
        <v>16</v>
      </c>
      <c r="B11" s="41"/>
      <c r="C11" s="41"/>
      <c r="D11" s="41"/>
      <c r="E11" s="41"/>
    </row>
    <row r="12" spans="1:5" ht="9" customHeight="1" x14ac:dyDescent="0.25">
      <c r="A12" s="39"/>
      <c r="B12" s="39"/>
      <c r="C12" s="39"/>
      <c r="D12" s="39"/>
      <c r="E12" s="39"/>
    </row>
    <row r="13" spans="1:5" ht="30.75" customHeight="1" x14ac:dyDescent="0.25">
      <c r="A13" s="35" t="s">
        <v>42</v>
      </c>
      <c r="B13" s="35"/>
      <c r="C13" s="35"/>
      <c r="D13" s="35"/>
      <c r="E13" s="35"/>
    </row>
    <row r="14" spans="1:5" x14ac:dyDescent="0.25">
      <c r="A14" s="42" t="s">
        <v>17</v>
      </c>
      <c r="B14" s="39"/>
      <c r="C14" s="39"/>
      <c r="D14" s="39"/>
      <c r="E14" s="39"/>
    </row>
    <row r="15" spans="1:5" x14ac:dyDescent="0.25">
      <c r="A15" s="39"/>
      <c r="B15" s="39"/>
      <c r="C15" s="39"/>
      <c r="D15" s="39"/>
      <c r="E15" s="39"/>
    </row>
    <row r="16" spans="1:5" x14ac:dyDescent="0.25">
      <c r="A16" s="35" t="s">
        <v>35</v>
      </c>
      <c r="B16" s="35"/>
      <c r="C16" s="35"/>
      <c r="D16" s="35"/>
      <c r="E16" s="35"/>
    </row>
    <row r="17" spans="1:7" ht="11.25" customHeight="1" x14ac:dyDescent="0.25">
      <c r="A17" s="42" t="s">
        <v>2</v>
      </c>
      <c r="B17" s="39"/>
      <c r="C17" s="39"/>
      <c r="D17" s="39"/>
      <c r="E17" s="39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35" t="s">
        <v>36</v>
      </c>
      <c r="B19" s="35"/>
      <c r="C19" s="35"/>
      <c r="D19" s="35"/>
      <c r="E19" s="35"/>
    </row>
    <row r="20" spans="1:7" ht="10.5" customHeight="1" x14ac:dyDescent="0.25">
      <c r="A20" s="42" t="s">
        <v>18</v>
      </c>
      <c r="B20" s="39"/>
      <c r="C20" s="39"/>
      <c r="D20" s="39"/>
      <c r="E20" s="39"/>
    </row>
    <row r="21" spans="1:7" x14ac:dyDescent="0.25">
      <c r="A21" s="39"/>
      <c r="B21" s="39"/>
      <c r="C21" s="39"/>
      <c r="D21" s="39"/>
      <c r="E21" s="39"/>
    </row>
    <row r="22" spans="1:7" ht="30.75" customHeight="1" x14ac:dyDescent="0.25">
      <c r="A22" s="35" t="s">
        <v>19</v>
      </c>
      <c r="B22" s="35"/>
      <c r="C22" s="35"/>
      <c r="D22" s="35"/>
      <c r="E22" s="35"/>
    </row>
    <row r="23" spans="1:7" x14ac:dyDescent="0.25">
      <c r="A23" s="39"/>
      <c r="B23" s="39"/>
      <c r="C23" s="39"/>
      <c r="D23" s="39"/>
      <c r="E23" s="39"/>
    </row>
    <row r="24" spans="1:7" ht="63.75" customHeight="1" x14ac:dyDescent="0.25">
      <c r="A24" s="35" t="s">
        <v>43</v>
      </c>
      <c r="B24" s="35"/>
      <c r="C24" s="35"/>
      <c r="D24" s="35"/>
      <c r="E24" s="35"/>
    </row>
    <row r="25" spans="1:7" ht="33.75" customHeight="1" x14ac:dyDescent="0.25">
      <c r="A25" s="38" t="s">
        <v>44</v>
      </c>
      <c r="B25" s="38"/>
      <c r="C25" s="38"/>
      <c r="D25" s="38"/>
      <c r="E25" s="38"/>
    </row>
    <row r="26" spans="1:7" x14ac:dyDescent="0.25">
      <c r="A26" s="38"/>
      <c r="B26" s="38"/>
      <c r="C26" s="38"/>
      <c r="D26" s="38"/>
      <c r="E26" s="38"/>
      <c r="F26" s="2">
        <f>406.6+1466.2</f>
        <v>1872.8000000000002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1.94</v>
      </c>
      <c r="E28" s="10">
        <f>D28*F26*G26</f>
        <v>10899.696000000002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12641.400000000001</v>
      </c>
    </row>
    <row r="30" spans="1:7" ht="51" x14ac:dyDescent="0.25">
      <c r="A30" s="9" t="s">
        <v>31</v>
      </c>
      <c r="B30" s="11" t="s">
        <v>30</v>
      </c>
      <c r="C30" s="3" t="s">
        <v>5</v>
      </c>
      <c r="D30" s="3">
        <v>2.0099999999999998</v>
      </c>
      <c r="E30" s="10">
        <f>D30*F26*G26</f>
        <v>11292.984</v>
      </c>
    </row>
    <row r="31" spans="1:7" ht="51" x14ac:dyDescent="0.25">
      <c r="A31" s="9" t="s">
        <v>32</v>
      </c>
      <c r="B31" s="11" t="s">
        <v>30</v>
      </c>
      <c r="C31" s="3" t="s">
        <v>5</v>
      </c>
      <c r="D31" s="3">
        <v>1.5</v>
      </c>
      <c r="E31" s="10">
        <f>D31*F26*G26</f>
        <v>8427.6</v>
      </c>
    </row>
    <row r="32" spans="1:7" x14ac:dyDescent="0.25">
      <c r="A32" s="9" t="s">
        <v>45</v>
      </c>
      <c r="B32" s="11" t="s">
        <v>46</v>
      </c>
      <c r="C32" s="3" t="s">
        <v>5</v>
      </c>
      <c r="D32" s="3">
        <v>0.61</v>
      </c>
      <c r="E32" s="10">
        <f>D32*F26*G26</f>
        <v>3427.2240000000002</v>
      </c>
    </row>
    <row r="33" spans="1:5" x14ac:dyDescent="0.25">
      <c r="A33" s="9" t="s">
        <v>47</v>
      </c>
      <c r="B33" s="11" t="s">
        <v>46</v>
      </c>
      <c r="C33" s="3" t="s">
        <v>5</v>
      </c>
      <c r="D33" s="3">
        <v>0.15</v>
      </c>
      <c r="E33" s="10">
        <f>D33*F26*G26</f>
        <v>842.76</v>
      </c>
    </row>
    <row r="34" spans="1:5" ht="60" x14ac:dyDescent="0.25">
      <c r="A34" s="9" t="s">
        <v>28</v>
      </c>
      <c r="B34" s="11" t="s">
        <v>30</v>
      </c>
      <c r="C34" s="3" t="s">
        <v>5</v>
      </c>
      <c r="D34" s="3">
        <v>0.7</v>
      </c>
      <c r="E34" s="10">
        <f>D34*F26*G26</f>
        <v>3932.88</v>
      </c>
    </row>
    <row r="35" spans="1:5" ht="51" x14ac:dyDescent="0.25">
      <c r="A35" s="9" t="s">
        <v>27</v>
      </c>
      <c r="B35" s="11" t="s">
        <v>30</v>
      </c>
      <c r="C35" s="3" t="s">
        <v>5</v>
      </c>
      <c r="D35" s="3">
        <v>0.11</v>
      </c>
      <c r="E35" s="10">
        <f>D35*F26*G26</f>
        <v>618.024</v>
      </c>
    </row>
    <row r="36" spans="1:5" ht="60" x14ac:dyDescent="0.25">
      <c r="A36" s="9" t="s">
        <v>38</v>
      </c>
      <c r="B36" s="11" t="s">
        <v>33</v>
      </c>
      <c r="C36" s="3" t="s">
        <v>5</v>
      </c>
      <c r="D36" s="3">
        <v>0.72</v>
      </c>
      <c r="E36" s="10">
        <v>3780</v>
      </c>
    </row>
    <row r="37" spans="1:5" ht="38.25" x14ac:dyDescent="0.25">
      <c r="A37" s="9" t="s">
        <v>48</v>
      </c>
      <c r="B37" s="11" t="s">
        <v>49</v>
      </c>
      <c r="C37" s="3" t="s">
        <v>5</v>
      </c>
      <c r="D37" s="3">
        <v>7.0000000000000007E-2</v>
      </c>
      <c r="E37" s="10">
        <v>0</v>
      </c>
    </row>
    <row r="38" spans="1:5" x14ac:dyDescent="0.25">
      <c r="A38" s="9" t="s">
        <v>29</v>
      </c>
      <c r="B38" s="11" t="s">
        <v>37</v>
      </c>
      <c r="C38" s="3" t="s">
        <v>5</v>
      </c>
      <c r="D38" s="3">
        <v>0.63</v>
      </c>
      <c r="E38" s="10">
        <f>D38*F26*G26</f>
        <v>3539.5920000000001</v>
      </c>
    </row>
    <row r="39" spans="1:5" ht="15.75" thickBot="1" x14ac:dyDescent="0.3">
      <c r="A39" s="21" t="s">
        <v>34</v>
      </c>
      <c r="B39" s="22" t="s">
        <v>37</v>
      </c>
      <c r="C39" s="23" t="s">
        <v>5</v>
      </c>
      <c r="D39" s="23">
        <v>3.3</v>
      </c>
      <c r="E39" s="24">
        <f>D39*F26*G26</f>
        <v>18540.72</v>
      </c>
    </row>
    <row r="40" spans="1:5" ht="15.75" thickBot="1" x14ac:dyDescent="0.3">
      <c r="A40" s="25" t="s">
        <v>50</v>
      </c>
      <c r="B40" s="26" t="s">
        <v>51</v>
      </c>
      <c r="C40" s="27" t="s">
        <v>52</v>
      </c>
      <c r="D40" s="27"/>
      <c r="E40" s="28">
        <v>114.46</v>
      </c>
    </row>
    <row r="41" spans="1:5" x14ac:dyDescent="0.25">
      <c r="A41" s="29" t="s">
        <v>53</v>
      </c>
      <c r="B41" s="18" t="s">
        <v>54</v>
      </c>
      <c r="C41" s="19" t="s">
        <v>55</v>
      </c>
      <c r="D41" s="19">
        <v>4</v>
      </c>
      <c r="E41" s="20">
        <f>D41*118.42</f>
        <v>473.68</v>
      </c>
    </row>
    <row r="42" spans="1:5" x14ac:dyDescent="0.25">
      <c r="A42" s="9"/>
      <c r="B42" s="11"/>
      <c r="C42" s="3"/>
      <c r="D42" s="3"/>
      <c r="E42" s="10"/>
    </row>
    <row r="43" spans="1:5" x14ac:dyDescent="0.25">
      <c r="A43" s="9"/>
      <c r="B43" s="11"/>
      <c r="C43" s="3"/>
      <c r="D43" s="3"/>
      <c r="E43" s="10"/>
    </row>
    <row r="44" spans="1:5" x14ac:dyDescent="0.25">
      <c r="A44" s="9"/>
      <c r="B44" s="11"/>
      <c r="C44" s="3"/>
      <c r="D44" s="3"/>
      <c r="E44" s="10"/>
    </row>
    <row r="45" spans="1:5" s="17" customFormat="1" ht="14.25" x14ac:dyDescent="0.2">
      <c r="A45" s="13" t="s">
        <v>39</v>
      </c>
      <c r="B45" s="14"/>
      <c r="C45" s="15"/>
      <c r="D45" s="15"/>
      <c r="E45" s="16">
        <f>SUM(E28:E44)</f>
        <v>78531.02</v>
      </c>
    </row>
    <row r="47" spans="1:5" ht="42.75" customHeight="1" x14ac:dyDescent="0.25">
      <c r="A47" s="35" t="s">
        <v>58</v>
      </c>
      <c r="B47" s="35"/>
      <c r="C47" s="35"/>
      <c r="D47" s="35"/>
      <c r="E47" s="35"/>
    </row>
    <row r="48" spans="1:5" ht="30" customHeight="1" x14ac:dyDescent="0.25">
      <c r="A48" s="35" t="s">
        <v>23</v>
      </c>
      <c r="B48" s="35"/>
      <c r="C48" s="35"/>
      <c r="D48" s="35"/>
      <c r="E48" s="35"/>
    </row>
    <row r="49" spans="1:5" x14ac:dyDescent="0.25">
      <c r="A49" s="35" t="s">
        <v>22</v>
      </c>
      <c r="B49" s="35"/>
      <c r="C49" s="35"/>
      <c r="D49" s="35"/>
      <c r="E49" s="35"/>
    </row>
    <row r="50" spans="1:5" ht="31.5" customHeight="1" x14ac:dyDescent="0.25">
      <c r="A50" s="35" t="s">
        <v>59</v>
      </c>
      <c r="B50" s="35"/>
      <c r="C50" s="35"/>
      <c r="D50" s="35"/>
      <c r="E50" s="35"/>
    </row>
    <row r="51" spans="1:5" x14ac:dyDescent="0.25">
      <c r="A51" s="35" t="s">
        <v>20</v>
      </c>
      <c r="B51" s="35"/>
      <c r="C51" s="35"/>
      <c r="D51" s="35"/>
      <c r="E51" s="35"/>
    </row>
    <row r="52" spans="1:5" x14ac:dyDescent="0.25">
      <c r="A52" s="36" t="s">
        <v>6</v>
      </c>
      <c r="B52" s="36"/>
      <c r="C52" s="36"/>
      <c r="D52" s="36"/>
      <c r="E52" s="36"/>
    </row>
    <row r="53" spans="1:5" x14ac:dyDescent="0.25">
      <c r="A53" s="35" t="s">
        <v>20</v>
      </c>
      <c r="B53" s="35"/>
      <c r="C53" s="35"/>
      <c r="D53" s="35"/>
      <c r="E53" s="35"/>
    </row>
    <row r="54" spans="1:5" x14ac:dyDescent="0.25">
      <c r="A54" s="37" t="s">
        <v>56</v>
      </c>
      <c r="B54" s="37"/>
      <c r="C54" s="37"/>
      <c r="D54" s="37"/>
      <c r="E54" s="37"/>
    </row>
    <row r="55" spans="1:5" ht="11.25" customHeight="1" x14ac:dyDescent="0.25">
      <c r="B55" s="33" t="s">
        <v>21</v>
      </c>
      <c r="C55" s="33"/>
      <c r="D55" s="33"/>
      <c r="E55" s="8" t="s">
        <v>7</v>
      </c>
    </row>
    <row r="56" spans="1:5" x14ac:dyDescent="0.25">
      <c r="A56" s="6"/>
      <c r="B56" s="6"/>
      <c r="C56" s="6"/>
      <c r="D56" s="6"/>
      <c r="E56" s="6"/>
    </row>
    <row r="57" spans="1:5" ht="15" customHeight="1" x14ac:dyDescent="0.25">
      <c r="A57" s="37" t="s">
        <v>57</v>
      </c>
      <c r="B57" s="37"/>
      <c r="C57" s="37"/>
      <c r="D57" s="37"/>
      <c r="E57" s="37"/>
    </row>
    <row r="58" spans="1:5" ht="11.25" customHeight="1" x14ac:dyDescent="0.25">
      <c r="B58" s="34" t="s">
        <v>21</v>
      </c>
      <c r="C58" s="34"/>
      <c r="D58" s="34"/>
      <c r="E58" s="8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47:E47"/>
    <mergeCell ref="A48:E48"/>
    <mergeCell ref="B55:D55"/>
    <mergeCell ref="B58:D58"/>
    <mergeCell ref="A49:E49"/>
    <mergeCell ref="A50:E50"/>
    <mergeCell ref="A51:E51"/>
    <mergeCell ref="A52:E52"/>
    <mergeCell ref="A53:E53"/>
    <mergeCell ref="A54:E54"/>
    <mergeCell ref="A57:E5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view="pageBreakPreview" topLeftCell="A48" zoomScaleNormal="100" zoomScaleSheetLayoutView="100" workbookViewId="0">
      <selection activeCell="F48" sqref="F48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2.140625" style="2" bestFit="1" customWidth="1"/>
    <col min="8" max="8" width="14.7109375" style="2" customWidth="1"/>
    <col min="9" max="16384" width="9.140625" style="2"/>
  </cols>
  <sheetData>
    <row r="1" spans="1:5" ht="15.75" x14ac:dyDescent="0.25">
      <c r="A1" s="45" t="s">
        <v>12</v>
      </c>
      <c r="B1" s="45"/>
      <c r="C1" s="45"/>
      <c r="D1" s="45"/>
      <c r="E1" s="45"/>
    </row>
    <row r="2" spans="1:5" ht="33" customHeight="1" x14ac:dyDescent="0.25">
      <c r="A2" s="43" t="s">
        <v>13</v>
      </c>
      <c r="B2" s="44"/>
      <c r="C2" s="44"/>
      <c r="D2" s="44"/>
      <c r="E2" s="44"/>
    </row>
    <row r="3" spans="1:5" x14ac:dyDescent="0.25">
      <c r="A3" s="30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47" t="s">
        <v>60</v>
      </c>
      <c r="E4" s="47"/>
    </row>
    <row r="5" spans="1:5" x14ac:dyDescent="0.25">
      <c r="A5" s="30"/>
      <c r="B5" s="4"/>
      <c r="C5" s="4"/>
      <c r="D5" s="4"/>
      <c r="E5" s="4"/>
    </row>
    <row r="6" spans="1:5" x14ac:dyDescent="0.25">
      <c r="A6" s="35" t="s">
        <v>0</v>
      </c>
      <c r="B6" s="35"/>
      <c r="C6" s="35"/>
      <c r="D6" s="35"/>
      <c r="E6" s="35"/>
    </row>
    <row r="7" spans="1:5" x14ac:dyDescent="0.25">
      <c r="A7" s="46" t="s">
        <v>40</v>
      </c>
      <c r="B7" s="46"/>
      <c r="C7" s="46"/>
      <c r="D7" s="46"/>
      <c r="E7" s="46"/>
    </row>
    <row r="8" spans="1:5" x14ac:dyDescent="0.25">
      <c r="A8" s="42" t="s">
        <v>1</v>
      </c>
      <c r="B8" s="42"/>
      <c r="C8" s="42"/>
      <c r="D8" s="42"/>
      <c r="E8" s="42"/>
    </row>
    <row r="9" spans="1:5" x14ac:dyDescent="0.25">
      <c r="A9" s="39"/>
      <c r="B9" s="39"/>
      <c r="C9" s="39"/>
      <c r="D9" s="39"/>
      <c r="E9" s="39"/>
    </row>
    <row r="10" spans="1:5" x14ac:dyDescent="0.25">
      <c r="A10" s="35" t="s">
        <v>41</v>
      </c>
      <c r="B10" s="35"/>
      <c r="C10" s="35"/>
      <c r="D10" s="35"/>
      <c r="E10" s="35"/>
    </row>
    <row r="11" spans="1:5" ht="30" customHeight="1" x14ac:dyDescent="0.25">
      <c r="A11" s="40" t="s">
        <v>16</v>
      </c>
      <c r="B11" s="41"/>
      <c r="C11" s="41"/>
      <c r="D11" s="41"/>
      <c r="E11" s="41"/>
    </row>
    <row r="12" spans="1:5" x14ac:dyDescent="0.25">
      <c r="A12" s="39"/>
      <c r="B12" s="39"/>
      <c r="C12" s="39"/>
      <c r="D12" s="39"/>
      <c r="E12" s="39"/>
    </row>
    <row r="13" spans="1:5" x14ac:dyDescent="0.25">
      <c r="A13" s="35" t="s">
        <v>42</v>
      </c>
      <c r="B13" s="35"/>
      <c r="C13" s="35"/>
      <c r="D13" s="35"/>
      <c r="E13" s="35"/>
    </row>
    <row r="14" spans="1:5" x14ac:dyDescent="0.25">
      <c r="A14" s="42" t="s">
        <v>17</v>
      </c>
      <c r="B14" s="39"/>
      <c r="C14" s="39"/>
      <c r="D14" s="39"/>
      <c r="E14" s="39"/>
    </row>
    <row r="15" spans="1:5" x14ac:dyDescent="0.25">
      <c r="A15" s="39"/>
      <c r="B15" s="39"/>
      <c r="C15" s="39"/>
      <c r="D15" s="39"/>
      <c r="E15" s="39"/>
    </row>
    <row r="16" spans="1:5" x14ac:dyDescent="0.25">
      <c r="A16" s="35" t="s">
        <v>35</v>
      </c>
      <c r="B16" s="35"/>
      <c r="C16" s="35"/>
      <c r="D16" s="35"/>
      <c r="E16" s="35"/>
    </row>
    <row r="17" spans="1:7" ht="11.25" customHeight="1" x14ac:dyDescent="0.25">
      <c r="A17" s="42" t="s">
        <v>2</v>
      </c>
      <c r="B17" s="39"/>
      <c r="C17" s="39"/>
      <c r="D17" s="39"/>
      <c r="E17" s="39"/>
    </row>
    <row r="18" spans="1:7" ht="11.25" customHeight="1" x14ac:dyDescent="0.25">
      <c r="A18" s="31"/>
      <c r="B18" s="30"/>
      <c r="C18" s="30"/>
      <c r="D18" s="30"/>
      <c r="E18" s="30"/>
    </row>
    <row r="19" spans="1:7" x14ac:dyDescent="0.25">
      <c r="A19" s="35" t="s">
        <v>36</v>
      </c>
      <c r="B19" s="35"/>
      <c r="C19" s="35"/>
      <c r="D19" s="35"/>
      <c r="E19" s="35"/>
    </row>
    <row r="20" spans="1:7" ht="10.5" customHeight="1" x14ac:dyDescent="0.25">
      <c r="A20" s="42" t="s">
        <v>18</v>
      </c>
      <c r="B20" s="39"/>
      <c r="C20" s="39"/>
      <c r="D20" s="39"/>
      <c r="E20" s="39"/>
    </row>
    <row r="21" spans="1:7" x14ac:dyDescent="0.25">
      <c r="A21" s="39"/>
      <c r="B21" s="39"/>
      <c r="C21" s="39"/>
      <c r="D21" s="39"/>
      <c r="E21" s="39"/>
    </row>
    <row r="22" spans="1:7" ht="30.75" customHeight="1" x14ac:dyDescent="0.25">
      <c r="A22" s="35" t="s">
        <v>19</v>
      </c>
      <c r="B22" s="35"/>
      <c r="C22" s="35"/>
      <c r="D22" s="35"/>
      <c r="E22" s="35"/>
    </row>
    <row r="23" spans="1:7" x14ac:dyDescent="0.25">
      <c r="A23" s="39"/>
      <c r="B23" s="39"/>
      <c r="C23" s="39"/>
      <c r="D23" s="39"/>
      <c r="E23" s="39"/>
    </row>
    <row r="24" spans="1:7" ht="63.75" customHeight="1" x14ac:dyDescent="0.25">
      <c r="A24" s="35" t="s">
        <v>43</v>
      </c>
      <c r="B24" s="35"/>
      <c r="C24" s="35"/>
      <c r="D24" s="35"/>
      <c r="E24" s="35"/>
    </row>
    <row r="25" spans="1:7" ht="33.75" customHeight="1" x14ac:dyDescent="0.25">
      <c r="A25" s="38" t="s">
        <v>44</v>
      </c>
      <c r="B25" s="38"/>
      <c r="C25" s="38"/>
      <c r="D25" s="38"/>
      <c r="E25" s="38"/>
    </row>
    <row r="26" spans="1:7" x14ac:dyDescent="0.25">
      <c r="A26" s="38"/>
      <c r="B26" s="38"/>
      <c r="C26" s="38"/>
      <c r="D26" s="38"/>
      <c r="E26" s="38"/>
      <c r="F26" s="2">
        <f>406.6+1466.2</f>
        <v>1872.8000000000002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8652.3360000000011</v>
      </c>
      <c r="G28" s="52">
        <f>E28+'1 кв.'!E28</f>
        <v>19552.032000000003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12641.400000000001</v>
      </c>
      <c r="G29" s="52">
        <f>E29+'1 кв.'!E29</f>
        <v>25282.800000000003</v>
      </c>
    </row>
    <row r="30" spans="1:7" ht="38.25" x14ac:dyDescent="0.25">
      <c r="A30" s="9" t="s">
        <v>31</v>
      </c>
      <c r="B30" s="11" t="s">
        <v>67</v>
      </c>
      <c r="C30" s="3" t="s">
        <v>5</v>
      </c>
      <c r="D30" s="3">
        <v>2.0499999999999998</v>
      </c>
      <c r="E30" s="10">
        <f>D30*F26*G26</f>
        <v>11517.720000000001</v>
      </c>
      <c r="G30" s="52">
        <f>E30+'1 кв.'!E30</f>
        <v>22810.704000000002</v>
      </c>
    </row>
    <row r="31" spans="1:7" ht="38.25" x14ac:dyDescent="0.25">
      <c r="A31" s="9" t="s">
        <v>32</v>
      </c>
      <c r="B31" s="11" t="s">
        <v>67</v>
      </c>
      <c r="C31" s="3" t="s">
        <v>5</v>
      </c>
      <c r="D31" s="3">
        <v>1.55</v>
      </c>
      <c r="E31" s="10">
        <f>D31*F26*G26</f>
        <v>8708.52</v>
      </c>
      <c r="G31" s="52">
        <f>E31+'1 кв.'!E31</f>
        <v>17136.120000000003</v>
      </c>
    </row>
    <row r="32" spans="1:7" x14ac:dyDescent="0.25">
      <c r="A32" s="9" t="s">
        <v>45</v>
      </c>
      <c r="B32" s="11" t="s">
        <v>46</v>
      </c>
      <c r="C32" s="3" t="s">
        <v>5</v>
      </c>
      <c r="D32" s="3">
        <v>0.61</v>
      </c>
      <c r="E32" s="10">
        <f>D32*F26*G26</f>
        <v>3427.2240000000002</v>
      </c>
      <c r="G32" s="52">
        <f>E32+'1 кв.'!E32</f>
        <v>6854.4480000000003</v>
      </c>
    </row>
    <row r="33" spans="1:7" x14ac:dyDescent="0.25">
      <c r="A33" s="9" t="s">
        <v>47</v>
      </c>
      <c r="B33" s="11" t="s">
        <v>46</v>
      </c>
      <c r="C33" s="3" t="s">
        <v>5</v>
      </c>
      <c r="D33" s="3">
        <v>0.15</v>
      </c>
      <c r="E33" s="10">
        <f>D33*F26*G26</f>
        <v>842.76</v>
      </c>
      <c r="G33" s="52">
        <f>E33+'1 кв.'!E33</f>
        <v>1685.52</v>
      </c>
    </row>
    <row r="34" spans="1:7" ht="60" x14ac:dyDescent="0.25">
      <c r="A34" s="9" t="s">
        <v>28</v>
      </c>
      <c r="B34" s="11" t="s">
        <v>67</v>
      </c>
      <c r="C34" s="3" t="s">
        <v>5</v>
      </c>
      <c r="D34" s="3">
        <v>0.75</v>
      </c>
      <c r="E34" s="10">
        <f>D34*F26*G26</f>
        <v>4213.8</v>
      </c>
      <c r="G34" s="52">
        <f>E34+'1 кв.'!E34</f>
        <v>8146.68</v>
      </c>
    </row>
    <row r="35" spans="1:7" ht="38.25" x14ac:dyDescent="0.25">
      <c r="A35" s="9" t="s">
        <v>27</v>
      </c>
      <c r="B35" s="11" t="s">
        <v>67</v>
      </c>
      <c r="C35" s="3" t="s">
        <v>5</v>
      </c>
      <c r="D35" s="3">
        <v>0.11</v>
      </c>
      <c r="E35" s="10">
        <f>D35*F26*G26</f>
        <v>618.024</v>
      </c>
      <c r="G35" s="52">
        <f>E35+'1 кв.'!E35</f>
        <v>1236.048</v>
      </c>
    </row>
    <row r="36" spans="1:7" ht="60" x14ac:dyDescent="0.25">
      <c r="A36" s="9" t="s">
        <v>38</v>
      </c>
      <c r="B36" s="11" t="s">
        <v>33</v>
      </c>
      <c r="C36" s="3" t="s">
        <v>5</v>
      </c>
      <c r="D36" s="3">
        <v>0.72</v>
      </c>
      <c r="E36" s="10">
        <v>0</v>
      </c>
      <c r="G36" s="52">
        <f>E36+'1 кв.'!E36</f>
        <v>3780</v>
      </c>
    </row>
    <row r="37" spans="1:7" ht="38.25" x14ac:dyDescent="0.25">
      <c r="A37" s="9" t="s">
        <v>48</v>
      </c>
      <c r="B37" s="11" t="s">
        <v>49</v>
      </c>
      <c r="C37" s="3" t="s">
        <v>5</v>
      </c>
      <c r="D37" s="3">
        <v>7.0000000000000007E-2</v>
      </c>
      <c r="E37" s="10">
        <v>0</v>
      </c>
      <c r="G37" s="52">
        <f>E37+'1 кв.'!E37</f>
        <v>0</v>
      </c>
    </row>
    <row r="38" spans="1:7" x14ac:dyDescent="0.25">
      <c r="A38" s="9" t="s">
        <v>29</v>
      </c>
      <c r="B38" s="11" t="s">
        <v>37</v>
      </c>
      <c r="C38" s="3" t="s">
        <v>5</v>
      </c>
      <c r="D38" s="3">
        <v>2.76</v>
      </c>
      <c r="E38" s="10">
        <f>D38*F26*G26</f>
        <v>15506.784</v>
      </c>
      <c r="G38" s="52">
        <f>E38+'1 кв.'!E38</f>
        <v>19046.376</v>
      </c>
    </row>
    <row r="39" spans="1:7" ht="15.75" thickBot="1" x14ac:dyDescent="0.3">
      <c r="A39" s="21" t="s">
        <v>61</v>
      </c>
      <c r="B39" s="22" t="s">
        <v>37</v>
      </c>
      <c r="C39" s="23" t="s">
        <v>5</v>
      </c>
      <c r="D39" s="23">
        <v>2.7</v>
      </c>
      <c r="E39" s="24">
        <f>D39*F26*G26</f>
        <v>15169.68</v>
      </c>
      <c r="G39" s="52">
        <f>E39+'1 кв.'!E39</f>
        <v>33710.400000000001</v>
      </c>
    </row>
    <row r="40" spans="1:7" ht="15.75" thickBot="1" x14ac:dyDescent="0.3">
      <c r="A40" s="25" t="s">
        <v>50</v>
      </c>
      <c r="B40" s="26" t="s">
        <v>51</v>
      </c>
      <c r="C40" s="27" t="s">
        <v>52</v>
      </c>
      <c r="D40" s="27"/>
      <c r="E40" s="28">
        <f>108.55+390.23</f>
        <v>498.78000000000003</v>
      </c>
    </row>
    <row r="41" spans="1:7" ht="30" x14ac:dyDescent="0.25">
      <c r="A41" s="29" t="s">
        <v>62</v>
      </c>
      <c r="B41" s="11" t="s">
        <v>65</v>
      </c>
      <c r="C41" s="3" t="s">
        <v>55</v>
      </c>
      <c r="D41" s="3">
        <v>8</v>
      </c>
      <c r="E41" s="10">
        <f>D41*126.7</f>
        <v>1013.6</v>
      </c>
    </row>
    <row r="42" spans="1:7" ht="30" x14ac:dyDescent="0.25">
      <c r="A42" s="29" t="s">
        <v>63</v>
      </c>
      <c r="B42" s="11" t="s">
        <v>65</v>
      </c>
      <c r="C42" s="3" t="s">
        <v>55</v>
      </c>
      <c r="D42" s="3">
        <v>1</v>
      </c>
      <c r="E42" s="10">
        <f t="shared" ref="E42" si="0">D42*126.7</f>
        <v>126.7</v>
      </c>
    </row>
    <row r="43" spans="1:7" ht="30" x14ac:dyDescent="0.25">
      <c r="A43" s="29" t="s">
        <v>64</v>
      </c>
      <c r="B43" s="11" t="s">
        <v>66</v>
      </c>
      <c r="C43" s="3" t="s">
        <v>55</v>
      </c>
      <c r="D43" s="3">
        <v>4</v>
      </c>
      <c r="E43" s="10">
        <f>D43*126.7</f>
        <v>506.8</v>
      </c>
    </row>
    <row r="44" spans="1:7" x14ac:dyDescent="0.25">
      <c r="A44" s="9"/>
      <c r="B44" s="11"/>
      <c r="C44" s="3"/>
      <c r="D44" s="3"/>
      <c r="E44" s="10"/>
    </row>
    <row r="45" spans="1:7" s="17" customFormat="1" ht="14.25" x14ac:dyDescent="0.2">
      <c r="A45" s="13" t="s">
        <v>39</v>
      </c>
      <c r="B45" s="14"/>
      <c r="C45" s="15"/>
      <c r="D45" s="15"/>
      <c r="E45" s="16">
        <f>SUM(E28:E44)</f>
        <v>83444.128000000026</v>
      </c>
    </row>
    <row r="47" spans="1:7" ht="30" customHeight="1" x14ac:dyDescent="0.25">
      <c r="A47" s="35" t="s">
        <v>73</v>
      </c>
      <c r="B47" s="35"/>
      <c r="C47" s="35"/>
      <c r="D47" s="35"/>
      <c r="E47" s="35"/>
    </row>
    <row r="48" spans="1:7" ht="30" customHeight="1" x14ac:dyDescent="0.25">
      <c r="A48" s="35" t="s">
        <v>23</v>
      </c>
      <c r="B48" s="35"/>
      <c r="C48" s="35"/>
      <c r="D48" s="35"/>
      <c r="E48" s="35"/>
    </row>
    <row r="49" spans="1:8" x14ac:dyDescent="0.25">
      <c r="A49" s="35" t="s">
        <v>22</v>
      </c>
      <c r="B49" s="35"/>
      <c r="C49" s="35"/>
      <c r="D49" s="35"/>
      <c r="E49" s="35"/>
      <c r="F49" s="17"/>
      <c r="G49" s="17"/>
      <c r="H49" s="32"/>
    </row>
    <row r="50" spans="1:8" x14ac:dyDescent="0.25">
      <c r="A50" s="35" t="s">
        <v>59</v>
      </c>
      <c r="B50" s="35"/>
      <c r="C50" s="35"/>
      <c r="D50" s="35"/>
      <c r="E50" s="35"/>
    </row>
    <row r="51" spans="1:8" x14ac:dyDescent="0.25">
      <c r="A51" s="35" t="s">
        <v>20</v>
      </c>
      <c r="B51" s="35"/>
      <c r="C51" s="35"/>
      <c r="D51" s="35"/>
      <c r="E51" s="35"/>
    </row>
    <row r="52" spans="1:8" x14ac:dyDescent="0.25">
      <c r="A52" s="36" t="s">
        <v>6</v>
      </c>
      <c r="B52" s="36"/>
      <c r="C52" s="36"/>
      <c r="D52" s="36"/>
      <c r="E52" s="36"/>
    </row>
    <row r="53" spans="1:8" x14ac:dyDescent="0.25">
      <c r="A53" s="35" t="s">
        <v>20</v>
      </c>
      <c r="B53" s="35"/>
      <c r="C53" s="35"/>
      <c r="D53" s="35"/>
      <c r="E53" s="35"/>
    </row>
    <row r="54" spans="1:8" x14ac:dyDescent="0.25">
      <c r="A54" s="37" t="s">
        <v>56</v>
      </c>
      <c r="B54" s="37"/>
      <c r="C54" s="37"/>
      <c r="D54" s="37"/>
      <c r="E54" s="37"/>
    </row>
    <row r="55" spans="1:8" x14ac:dyDescent="0.25">
      <c r="B55" s="33" t="s">
        <v>21</v>
      </c>
      <c r="C55" s="33"/>
      <c r="D55" s="33"/>
      <c r="E55" s="8" t="s">
        <v>7</v>
      </c>
    </row>
    <row r="56" spans="1:8" x14ac:dyDescent="0.25">
      <c r="A56" s="31"/>
      <c r="B56" s="31"/>
      <c r="C56" s="31"/>
      <c r="D56" s="31"/>
      <c r="E56" s="31"/>
    </row>
    <row r="57" spans="1:8" x14ac:dyDescent="0.25">
      <c r="A57" s="37" t="s">
        <v>57</v>
      </c>
      <c r="B57" s="37"/>
      <c r="C57" s="37"/>
      <c r="D57" s="37"/>
      <c r="E57" s="37"/>
    </row>
    <row r="58" spans="1:8" x14ac:dyDescent="0.25">
      <c r="B58" s="34" t="s">
        <v>21</v>
      </c>
      <c r="C58" s="34"/>
      <c r="D58" s="34"/>
      <c r="E58" s="8" t="s">
        <v>7</v>
      </c>
    </row>
    <row r="61" spans="1:8" x14ac:dyDescent="0.25">
      <c r="A61" s="17" t="s">
        <v>68</v>
      </c>
    </row>
    <row r="62" spans="1:8" x14ac:dyDescent="0.25">
      <c r="A62" s="2" t="s">
        <v>69</v>
      </c>
      <c r="B62" s="48">
        <v>119289.14</v>
      </c>
    </row>
    <row r="63" spans="1:8" ht="15.75" x14ac:dyDescent="0.25">
      <c r="A63" s="49" t="s">
        <v>70</v>
      </c>
      <c r="B63" s="50">
        <v>157909.76999999999</v>
      </c>
    </row>
    <row r="64" spans="1:8" x14ac:dyDescent="0.25">
      <c r="A64" s="2" t="s">
        <v>71</v>
      </c>
      <c r="B64" s="50">
        <f>161311.36+46650.62</f>
        <v>207961.97999999998</v>
      </c>
    </row>
    <row r="65" spans="1:2" x14ac:dyDescent="0.25">
      <c r="A65" s="51" t="s">
        <v>72</v>
      </c>
      <c r="B65" s="48">
        <f>B62+B64-('1 кв.'!E45+'2 кв.'!E45)</f>
        <v>165275.97199999995</v>
      </c>
    </row>
  </sheetData>
  <mergeCells count="34">
    <mergeCell ref="A54:E54"/>
    <mergeCell ref="B55:D55"/>
    <mergeCell ref="A57:E57"/>
    <mergeCell ref="B58:D58"/>
    <mergeCell ref="A48:E48"/>
    <mergeCell ref="A49:E49"/>
    <mergeCell ref="A50:E50"/>
    <mergeCell ref="A51:E51"/>
    <mergeCell ref="A52:E52"/>
    <mergeCell ref="A53:E53"/>
    <mergeCell ref="A47:E47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1 кв.</vt:lpstr>
      <vt:lpstr>2 кв.</vt:lpstr>
      <vt:lpstr>Лист3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2016-08-04T12:08:21Z</dcterms:modified>
</cp:coreProperties>
</file>