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кв.'!$A$84</definedName>
    <definedName name="_edn2" localSheetId="0">'1 кв.'!$A$86</definedName>
    <definedName name="_edn3" localSheetId="0">'1 кв.'!$A$87</definedName>
    <definedName name="_edn4" localSheetId="0">'1 кв.'!$A$88</definedName>
    <definedName name="_ednref1" localSheetId="0">'1 кв.'!#REF!</definedName>
    <definedName name="_ednref2" localSheetId="0">'1 кв.'!$A$57</definedName>
    <definedName name="_ednref3" localSheetId="0">'1 кв.'!$D$56</definedName>
    <definedName name="_ednref4" localSheetId="0">'1 кв.'!$D$57</definedName>
    <definedName name="_xlnm.Print_Area" localSheetId="0">'1 кв.'!$A$1:$E$56</definedName>
    <definedName name="_xlnm.Print_Area" localSheetId="1">'2 кв.'!$A$1:$E$70</definedName>
    <definedName name="_xlnm.Print_Area" localSheetId="2">'3 кв.'!$A$1:$E$61</definedName>
  </definedNames>
  <calcPr calcId="145621" iterateDelta="1E-4"/>
</workbook>
</file>

<file path=xl/calcChain.xml><?xml version="1.0" encoding="utf-8"?>
<calcChain xmlns="http://schemas.openxmlformats.org/spreadsheetml/2006/main">
  <c r="B61" i="3" l="1"/>
  <c r="E41" i="3"/>
  <c r="E30" i="3"/>
  <c r="E29" i="3"/>
  <c r="E28" i="3"/>
  <c r="E38" i="3" l="1"/>
  <c r="E37" i="3"/>
  <c r="E34" i="3"/>
  <c r="E33" i="3"/>
  <c r="E32" i="3"/>
  <c r="E31" i="3"/>
  <c r="G29" i="2" l="1"/>
  <c r="G30" i="2"/>
  <c r="G31" i="2"/>
  <c r="G32" i="2"/>
  <c r="G33" i="2"/>
  <c r="G34" i="2"/>
  <c r="G35" i="2"/>
  <c r="G36" i="2"/>
  <c r="G37" i="2"/>
  <c r="G38" i="2"/>
  <c r="G39" i="2"/>
  <c r="G28" i="2"/>
  <c r="B69" i="2"/>
  <c r="E45" i="2" l="1"/>
  <c r="E43" i="2"/>
  <c r="E41" i="2"/>
  <c r="E42" i="2"/>
  <c r="E44" i="2"/>
  <c r="E46" i="2"/>
  <c r="E47" i="2"/>
  <c r="E48" i="2"/>
  <c r="E49" i="2"/>
  <c r="E40" i="2"/>
  <c r="E38" i="2"/>
  <c r="E37" i="2"/>
  <c r="E34" i="2"/>
  <c r="E33" i="2"/>
  <c r="E32" i="2"/>
  <c r="E31" i="2"/>
  <c r="E30" i="2"/>
  <c r="E29" i="2"/>
  <c r="E28" i="2"/>
  <c r="E51" i="2" s="1"/>
  <c r="B70" i="2" s="1"/>
  <c r="E39" i="1" l="1"/>
  <c r="E38" i="1" l="1"/>
  <c r="E37" i="1"/>
  <c r="E33" i="1"/>
  <c r="E32" i="1"/>
  <c r="E31" i="1" l="1"/>
  <c r="E30" i="1"/>
  <c r="E29" i="1"/>
  <c r="E34" i="1" l="1"/>
  <c r="E28" i="1"/>
  <c r="E42" i="1" l="1"/>
</calcChain>
</file>

<file path=xl/sharedStrings.xml><?xml version="1.0" encoding="utf-8"?>
<sst xmlns="http://schemas.openxmlformats.org/spreadsheetml/2006/main" count="263" uniqueCount="86">
  <si>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</si>
  <si>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</si>
  <si>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</si>
  <si>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</si>
  <si>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</si>
  <si>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</si>
  <si>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</si>
  <si>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</si>
  <si>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</si>
  <si>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</si>
  <si>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</si>
  <si>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</si>
  <si>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</si>
  <si>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</si>
  <si>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</si>
  <si>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</si>
  <si>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</si>
  <si>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</si>
  <si>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</si>
  <si>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</si>
  <si>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</si>
  <si>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</si>
  <si>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</si>
  <si>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</si>
  <si>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</si>
  <si>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</si>
  <si>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</si>
  <si>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</si>
  <si>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</si>
  <si>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</si>
  <si>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</si>
  <si>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</si>
  <si>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</si>
  <si>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</si>
  <si>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</si>
  <si>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</si>
  <si>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</si>
  <si>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</si>
  <si>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</si>
  <si>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</si>
  <si>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</si>
  <si>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</si>
  <si>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</si>
  <si>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</si>
  <si>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Пролетарская, д. 15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</si>
  <si>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Новицкой Светланы Елесеевны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</si>
  <si>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 от 28.08.2015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</si>
  <si>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№57  от   01.10.2015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</si>
  <si>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</si>
  <si>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 xml:space="preserve">Установка досок объявления, установка урн, укладка тротуарнй плитки </t>
  </si>
  <si>
    <t>январь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</si>
  <si>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</si>
  <si>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</si>
  <si>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</si>
  <si>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</si>
  <si>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</si>
  <si>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Новицкой С.Е.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</si>
  <si>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семьдесят три тысячи двести сорок шесть ( прописью) рублей 57 копеек.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</si>
  <si>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</si>
  <si>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</si>
  <si>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Монтаж розетки в ВРУ, монтаж забора</t>
  </si>
  <si>
    <t>Изготовление забора и МАФ, установка забора</t>
  </si>
  <si>
    <t>покраска бордюров</t>
  </si>
  <si>
    <t>укладка плитки возле подвала</t>
  </si>
  <si>
    <t>изготовление песочницы, скамеек</t>
  </si>
  <si>
    <t>Сварка песочницы</t>
  </si>
  <si>
    <t>Устранение проседаний тротуарной плитки (кв.22)</t>
  </si>
  <si>
    <t>Ремонт полов в подъезде (кв.32)</t>
  </si>
  <si>
    <t xml:space="preserve">Ремонт плитки в подъезде </t>
  </si>
  <si>
    <t>апрель</t>
  </si>
  <si>
    <t>май</t>
  </si>
  <si>
    <t>июнь</t>
  </si>
  <si>
    <t>установка стоек забора, монтаж профлиста, установка скамеек, установка песочницы</t>
  </si>
  <si>
    <t xml:space="preserve">определена приложением № 9 к договору </t>
  </si>
  <si>
    <t>определена приложением № 9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</si>
  <si>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</si>
  <si>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</si>
  <si>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</si>
  <si>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</si>
  <si>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Оплачено+не жилые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</si>
  <si>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тридцать две тысячи восемьсот восемьдесят четыре (прописью) рубля 44 копейки.</t>
    </r>
  </si>
  <si>
    <t>"30" 09  2016 г.</t>
  </si>
  <si>
    <t>3 квартал</t>
  </si>
  <si>
    <t>в т.ч. Оплачено</t>
  </si>
  <si>
    <t xml:space="preserve">не жилые помещения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</si>
  <si>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шестьдесят шесть тысяч пятьсот сорок шесть рублей 46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</si>
</sst>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left" wrapText="1"/>
    </xf>
    <xf numFmtId="43" fontId="8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25" zoomScaleNormal="100" zoomScaleSheetLayoutView="100" workbookViewId="0">
      <selection activeCell="G21" sqref="G21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48" t="s">
        <v>12</v>
      </c>
      <c r="B1" s="48"/>
      <c r="C1" s="48"/>
      <c r="D1" s="48"/>
      <c r="E1" s="48"/>
    </row>
    <row r="2" spans="1:5" ht="32.25" customHeight="1" x14ac:dyDescent="0.3">
      <c r="A2" s="46" t="s">
        <v>13</v>
      </c>
      <c r="B2" s="47"/>
      <c r="C2" s="47"/>
      <c r="D2" s="47"/>
      <c r="E2" s="47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3">
      <c r="A4" s="7" t="s">
        <v>14</v>
      </c>
      <c r="B4" s="13"/>
      <c r="C4" s="13"/>
      <c r="D4" s="51" t="s">
        <v>15</v>
      </c>
      <c r="E4" s="51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49" t="s">
        <v>44</v>
      </c>
      <c r="B7" s="49"/>
      <c r="C7" s="49"/>
      <c r="D7" s="49"/>
      <c r="E7" s="49"/>
    </row>
    <row r="8" spans="1:5" x14ac:dyDescent="0.25">
      <c r="A8" s="50" t="s">
        <v>1</v>
      </c>
      <c r="B8" s="50"/>
      <c r="C8" s="50"/>
      <c r="D8" s="50"/>
      <c r="E8" s="50"/>
    </row>
    <row r="9" spans="1:5" ht="7.5" customHeight="1" x14ac:dyDescent="0.25">
      <c r="A9" s="44"/>
      <c r="B9" s="44"/>
      <c r="C9" s="44"/>
      <c r="D9" s="44"/>
      <c r="E9" s="44"/>
    </row>
    <row r="10" spans="1:5" x14ac:dyDescent="0.25">
      <c r="A10" s="45" t="s">
        <v>45</v>
      </c>
      <c r="B10" s="45"/>
      <c r="C10" s="45"/>
      <c r="D10" s="45"/>
      <c r="E10" s="45"/>
    </row>
    <row r="11" spans="1:5" ht="22.5" customHeight="1" x14ac:dyDescent="0.25">
      <c r="A11" s="52" t="s">
        <v>16</v>
      </c>
      <c r="B11" s="53"/>
      <c r="C11" s="53"/>
      <c r="D11" s="53"/>
      <c r="E11" s="53"/>
    </row>
    <row r="12" spans="1:5" ht="9" customHeight="1" x14ac:dyDescent="0.25">
      <c r="A12" s="44"/>
      <c r="B12" s="44"/>
      <c r="C12" s="44"/>
      <c r="D12" s="44"/>
      <c r="E12" s="44"/>
    </row>
    <row r="13" spans="1:5" ht="30.75" customHeight="1" x14ac:dyDescent="0.25">
      <c r="A13" s="45" t="s">
        <v>46</v>
      </c>
      <c r="B13" s="45"/>
      <c r="C13" s="45"/>
      <c r="D13" s="45"/>
      <c r="E13" s="45"/>
    </row>
    <row r="14" spans="1:5" x14ac:dyDescent="0.25">
      <c r="A14" s="50" t="s">
        <v>17</v>
      </c>
      <c r="B14" s="44"/>
      <c r="C14" s="44"/>
      <c r="D14" s="44"/>
      <c r="E14" s="44"/>
    </row>
    <row r="15" spans="1:5" x14ac:dyDescent="0.25">
      <c r="A15" s="44"/>
      <c r="B15" s="44"/>
      <c r="C15" s="44"/>
      <c r="D15" s="44"/>
      <c r="E15" s="44"/>
    </row>
    <row r="16" spans="1:5" x14ac:dyDescent="0.25">
      <c r="A16" s="45" t="s">
        <v>39</v>
      </c>
      <c r="B16" s="45"/>
      <c r="C16" s="45"/>
      <c r="D16" s="45"/>
      <c r="E16" s="45"/>
    </row>
    <row r="17" spans="1:7" ht="11.25" customHeight="1" x14ac:dyDescent="0.25">
      <c r="A17" s="50" t="s">
        <v>2</v>
      </c>
      <c r="B17" s="44"/>
      <c r="C17" s="44"/>
      <c r="D17" s="44"/>
      <c r="E17" s="44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5" t="s">
        <v>40</v>
      </c>
      <c r="B19" s="45"/>
      <c r="C19" s="45"/>
      <c r="D19" s="45"/>
      <c r="E19" s="45"/>
    </row>
    <row r="20" spans="1:7" ht="10.5" customHeight="1" x14ac:dyDescent="0.25">
      <c r="A20" s="50" t="s">
        <v>18</v>
      </c>
      <c r="B20" s="44"/>
      <c r="C20" s="44"/>
      <c r="D20" s="44"/>
      <c r="E20" s="44"/>
    </row>
    <row r="21" spans="1:7" x14ac:dyDescent="0.25">
      <c r="A21" s="44"/>
      <c r="B21" s="44"/>
      <c r="C21" s="44"/>
      <c r="D21" s="44"/>
      <c r="E21" s="44"/>
    </row>
    <row r="22" spans="1:7" ht="30.75" customHeight="1" x14ac:dyDescent="0.25">
      <c r="A22" s="45" t="s">
        <v>19</v>
      </c>
      <c r="B22" s="45"/>
      <c r="C22" s="45"/>
      <c r="D22" s="45"/>
      <c r="E22" s="45"/>
    </row>
    <row r="23" spans="1:7" x14ac:dyDescent="0.25">
      <c r="A23" s="44"/>
      <c r="B23" s="44"/>
      <c r="C23" s="44"/>
      <c r="D23" s="44"/>
      <c r="E23" s="44"/>
    </row>
    <row r="24" spans="1:7" ht="63.75" customHeight="1" x14ac:dyDescent="0.25">
      <c r="A24" s="45" t="s">
        <v>47</v>
      </c>
      <c r="B24" s="45"/>
      <c r="C24" s="45"/>
      <c r="D24" s="45"/>
      <c r="E24" s="45"/>
    </row>
    <row r="25" spans="1:7" ht="33.75" customHeight="1" x14ac:dyDescent="0.25">
      <c r="A25" s="54" t="s">
        <v>48</v>
      </c>
      <c r="B25" s="54"/>
      <c r="C25" s="54"/>
      <c r="D25" s="54"/>
      <c r="E25" s="54"/>
    </row>
    <row r="26" spans="1:7" x14ac:dyDescent="0.25">
      <c r="A26" s="54"/>
      <c r="B26" s="54"/>
      <c r="C26" s="54"/>
      <c r="D26" s="54"/>
      <c r="E26" s="54"/>
      <c r="F26" s="2">
        <v>2068.8000000000002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10" t="s">
        <v>4</v>
      </c>
      <c r="B28" s="12" t="s">
        <v>24</v>
      </c>
      <c r="C28" s="3" t="s">
        <v>5</v>
      </c>
      <c r="D28" s="3">
        <v>0.8</v>
      </c>
      <c r="E28" s="11">
        <f>D28*F26*G26</f>
        <v>4965.1200000000008</v>
      </c>
    </row>
    <row r="29" spans="1:7" ht="52.8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13964.400000000001</v>
      </c>
    </row>
    <row r="30" spans="1:7" ht="52.8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12474.863999999998</v>
      </c>
    </row>
    <row r="31" spans="1:7" ht="52.8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9309.6</v>
      </c>
    </row>
    <row r="32" spans="1:7" x14ac:dyDescent="0.25">
      <c r="A32" s="10" t="s">
        <v>34</v>
      </c>
      <c r="B32" s="14" t="s">
        <v>33</v>
      </c>
      <c r="C32" s="3" t="s">
        <v>5</v>
      </c>
      <c r="D32" s="3">
        <v>0.15</v>
      </c>
      <c r="E32" s="11">
        <f>D32*F26*G26</f>
        <v>930.96</v>
      </c>
    </row>
    <row r="33" spans="1:5" ht="55.2" x14ac:dyDescent="0.25">
      <c r="A33" s="10" t="s">
        <v>28</v>
      </c>
      <c r="B33" s="12" t="s">
        <v>30</v>
      </c>
      <c r="C33" s="3" t="s">
        <v>5</v>
      </c>
      <c r="D33" s="3">
        <v>0.26</v>
      </c>
      <c r="E33" s="11">
        <f>D33*F26*G26</f>
        <v>1613.6640000000002</v>
      </c>
    </row>
    <row r="34" spans="1:5" ht="52.8" x14ac:dyDescent="0.25">
      <c r="A34" s="10" t="s">
        <v>27</v>
      </c>
      <c r="B34" s="12" t="s">
        <v>30</v>
      </c>
      <c r="C34" s="3" t="s">
        <v>5</v>
      </c>
      <c r="D34" s="3">
        <v>0.05</v>
      </c>
      <c r="E34" s="11">
        <f>D34*F26*G26</f>
        <v>310.32000000000005</v>
      </c>
    </row>
    <row r="35" spans="1:5" ht="55.2" x14ac:dyDescent="0.25">
      <c r="A35" s="10" t="s">
        <v>42</v>
      </c>
      <c r="B35" s="12" t="s">
        <v>35</v>
      </c>
      <c r="C35" s="3" t="s">
        <v>5</v>
      </c>
      <c r="D35" s="3">
        <v>0.72</v>
      </c>
      <c r="E35" s="11">
        <v>6660</v>
      </c>
    </row>
    <row r="36" spans="1:5" ht="39.6" x14ac:dyDescent="0.25">
      <c r="A36" s="10" t="s">
        <v>36</v>
      </c>
      <c r="B36" s="12" t="s">
        <v>37</v>
      </c>
      <c r="C36" s="3" t="s">
        <v>5</v>
      </c>
      <c r="D36" s="3">
        <v>0.28000000000000003</v>
      </c>
      <c r="E36" s="11">
        <v>0</v>
      </c>
    </row>
    <row r="37" spans="1:5" x14ac:dyDescent="0.25">
      <c r="A37" s="10" t="s">
        <v>29</v>
      </c>
      <c r="B37" s="12" t="s">
        <v>41</v>
      </c>
      <c r="C37" s="3" t="s">
        <v>5</v>
      </c>
      <c r="D37" s="3">
        <v>0.63</v>
      </c>
      <c r="E37" s="11">
        <f>D37*F26*G26</f>
        <v>3910.0320000000002</v>
      </c>
    </row>
    <row r="38" spans="1:5" ht="14.4" thickBot="1" x14ac:dyDescent="0.3">
      <c r="A38" s="31" t="s">
        <v>38</v>
      </c>
      <c r="B38" s="24" t="s">
        <v>41</v>
      </c>
      <c r="C38" s="25" t="s">
        <v>5</v>
      </c>
      <c r="D38" s="25">
        <v>2.8</v>
      </c>
      <c r="E38" s="26">
        <f>D38*F26*G26</f>
        <v>17377.920000000002</v>
      </c>
    </row>
    <row r="39" spans="1:5" ht="42" thickBot="1" x14ac:dyDescent="0.3">
      <c r="A39" s="27" t="s">
        <v>49</v>
      </c>
      <c r="B39" s="28" t="s">
        <v>50</v>
      </c>
      <c r="C39" s="29" t="s">
        <v>51</v>
      </c>
      <c r="D39" s="29">
        <v>5</v>
      </c>
      <c r="E39" s="30">
        <f>D39*118.42</f>
        <v>592.1</v>
      </c>
    </row>
    <row r="40" spans="1:5" x14ac:dyDescent="0.25">
      <c r="A40" s="20" t="s">
        <v>52</v>
      </c>
      <c r="B40" s="21" t="s">
        <v>53</v>
      </c>
      <c r="C40" s="22" t="s">
        <v>54</v>
      </c>
      <c r="D40" s="22"/>
      <c r="E40" s="23">
        <v>1137.5899999999999</v>
      </c>
    </row>
    <row r="41" spans="1:5" x14ac:dyDescent="0.25">
      <c r="A41" s="10"/>
      <c r="B41" s="12"/>
      <c r="C41" s="3"/>
      <c r="D41" s="3"/>
      <c r="E41" s="11"/>
    </row>
    <row r="42" spans="1:5" s="19" customFormat="1" x14ac:dyDescent="0.25">
      <c r="A42" s="15" t="s">
        <v>43</v>
      </c>
      <c r="B42" s="16"/>
      <c r="C42" s="17"/>
      <c r="D42" s="17"/>
      <c r="E42" s="18">
        <f>SUM(E28:E41)</f>
        <v>73246.570000000007</v>
      </c>
    </row>
    <row r="44" spans="1:5" ht="42.75" customHeight="1" x14ac:dyDescent="0.25">
      <c r="A44" s="45" t="s">
        <v>57</v>
      </c>
      <c r="B44" s="45"/>
      <c r="C44" s="45"/>
      <c r="D44" s="45"/>
      <c r="E44" s="45"/>
    </row>
    <row r="45" spans="1:5" ht="30" customHeight="1" x14ac:dyDescent="0.25">
      <c r="A45" s="45" t="s">
        <v>23</v>
      </c>
      <c r="B45" s="45"/>
      <c r="C45" s="45"/>
      <c r="D45" s="45"/>
      <c r="E45" s="45"/>
    </row>
    <row r="46" spans="1:5" x14ac:dyDescent="0.25">
      <c r="A46" s="45" t="s">
        <v>22</v>
      </c>
      <c r="B46" s="45"/>
      <c r="C46" s="45"/>
      <c r="D46" s="45"/>
      <c r="E46" s="45"/>
    </row>
    <row r="47" spans="1:5" ht="31.5" customHeight="1" x14ac:dyDescent="0.25">
      <c r="A47" s="45" t="s">
        <v>58</v>
      </c>
      <c r="B47" s="45"/>
      <c r="C47" s="45"/>
      <c r="D47" s="45"/>
      <c r="E47" s="45"/>
    </row>
    <row r="48" spans="1:5" x14ac:dyDescent="0.25">
      <c r="A48" s="45" t="s">
        <v>20</v>
      </c>
      <c r="B48" s="45"/>
      <c r="C48" s="45"/>
      <c r="D48" s="45"/>
      <c r="E48" s="45"/>
    </row>
    <row r="49" spans="1:5" x14ac:dyDescent="0.25">
      <c r="A49" s="57" t="s">
        <v>6</v>
      </c>
      <c r="B49" s="57"/>
      <c r="C49" s="57"/>
      <c r="D49" s="57"/>
      <c r="E49" s="57"/>
    </row>
    <row r="50" spans="1:5" x14ac:dyDescent="0.25">
      <c r="A50" s="45" t="s">
        <v>20</v>
      </c>
      <c r="B50" s="45"/>
      <c r="C50" s="45"/>
      <c r="D50" s="45"/>
      <c r="E50" s="45"/>
    </row>
    <row r="51" spans="1:5" ht="15" customHeight="1" x14ac:dyDescent="0.25">
      <c r="A51" s="58" t="s">
        <v>55</v>
      </c>
      <c r="B51" s="58"/>
      <c r="C51" s="58"/>
      <c r="D51" s="58"/>
      <c r="E51" s="8"/>
    </row>
    <row r="52" spans="1:5" ht="11.25" customHeight="1" x14ac:dyDescent="0.25">
      <c r="B52" s="55" t="s">
        <v>21</v>
      </c>
      <c r="C52" s="55"/>
      <c r="D52" s="55"/>
      <c r="E52" s="9" t="s">
        <v>7</v>
      </c>
    </row>
    <row r="53" spans="1:5" x14ac:dyDescent="0.25">
      <c r="A53" s="6"/>
      <c r="B53" s="6"/>
      <c r="C53" s="6"/>
      <c r="D53" s="6"/>
      <c r="E53" s="6"/>
    </row>
    <row r="54" spans="1:5" x14ac:dyDescent="0.25">
      <c r="A54" s="58" t="s">
        <v>56</v>
      </c>
      <c r="B54" s="58"/>
      <c r="C54" s="58"/>
      <c r="D54" s="58"/>
      <c r="E54" s="8"/>
    </row>
    <row r="55" spans="1:5" ht="11.25" customHeight="1" x14ac:dyDescent="0.25">
      <c r="B55" s="56" t="s">
        <v>21</v>
      </c>
      <c r="C55" s="56"/>
      <c r="D55" s="56"/>
      <c r="E55" s="9" t="s">
        <v>7</v>
      </c>
    </row>
  </sheetData>
  <mergeCells count="34">
    <mergeCell ref="B52:D52"/>
    <mergeCell ref="B55:D55"/>
    <mergeCell ref="A46:E46"/>
    <mergeCell ref="A47:E47"/>
    <mergeCell ref="A48:E48"/>
    <mergeCell ref="A49:E49"/>
    <mergeCell ref="A50:E50"/>
    <mergeCell ref="A51:D51"/>
    <mergeCell ref="A54:D54"/>
    <mergeCell ref="A24:E24"/>
    <mergeCell ref="A25:E25"/>
    <mergeCell ref="A26:E26"/>
    <mergeCell ref="A44:E44"/>
    <mergeCell ref="A45:E45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topLeftCell="A48" zoomScaleNormal="100" zoomScaleSheetLayoutView="100" workbookViewId="0">
      <selection activeCell="B69" sqref="B69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9.109375" style="2"/>
    <col min="7" max="7" width="14.33203125" style="2" customWidth="1"/>
    <col min="8" max="8" width="16.44140625" style="2" customWidth="1"/>
    <col min="9" max="16384" width="9.109375" style="2"/>
  </cols>
  <sheetData>
    <row r="1" spans="1:5" ht="15.6" x14ac:dyDescent="0.25">
      <c r="A1" s="48" t="s">
        <v>12</v>
      </c>
      <c r="B1" s="48"/>
      <c r="C1" s="48"/>
      <c r="D1" s="48"/>
      <c r="E1" s="48"/>
    </row>
    <row r="2" spans="1:5" ht="31.5" customHeight="1" x14ac:dyDescent="0.3">
      <c r="A2" s="46" t="s">
        <v>13</v>
      </c>
      <c r="B2" s="47"/>
      <c r="C2" s="47"/>
      <c r="D2" s="47"/>
      <c r="E2" s="47"/>
    </row>
    <row r="3" spans="1:5" x14ac:dyDescent="0.25">
      <c r="A3" s="32"/>
      <c r="B3" s="4"/>
      <c r="C3" s="4"/>
      <c r="D3" s="4"/>
      <c r="E3" s="4"/>
    </row>
    <row r="4" spans="1:5" s="1" customFormat="1" ht="15.6" x14ac:dyDescent="0.3">
      <c r="A4" s="7" t="s">
        <v>14</v>
      </c>
      <c r="B4" s="13"/>
      <c r="C4" s="13"/>
      <c r="D4" s="51" t="s">
        <v>59</v>
      </c>
      <c r="E4" s="51"/>
    </row>
    <row r="5" spans="1:5" x14ac:dyDescent="0.25">
      <c r="A5" s="32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49" t="s">
        <v>44</v>
      </c>
      <c r="B7" s="49"/>
      <c r="C7" s="49"/>
      <c r="D7" s="49"/>
      <c r="E7" s="49"/>
    </row>
    <row r="8" spans="1:5" x14ac:dyDescent="0.25">
      <c r="A8" s="50" t="s">
        <v>1</v>
      </c>
      <c r="B8" s="50"/>
      <c r="C8" s="50"/>
      <c r="D8" s="50"/>
      <c r="E8" s="50"/>
    </row>
    <row r="9" spans="1:5" x14ac:dyDescent="0.25">
      <c r="A9" s="44"/>
      <c r="B9" s="44"/>
      <c r="C9" s="44"/>
      <c r="D9" s="44"/>
      <c r="E9" s="44"/>
    </row>
    <row r="10" spans="1:5" x14ac:dyDescent="0.25">
      <c r="A10" s="45" t="s">
        <v>45</v>
      </c>
      <c r="B10" s="45"/>
      <c r="C10" s="45"/>
      <c r="D10" s="45"/>
      <c r="E10" s="45"/>
    </row>
    <row r="11" spans="1:5" ht="30.75" customHeight="1" x14ac:dyDescent="0.25">
      <c r="A11" s="52" t="s">
        <v>16</v>
      </c>
      <c r="B11" s="53"/>
      <c r="C11" s="53"/>
      <c r="D11" s="53"/>
      <c r="E11" s="53"/>
    </row>
    <row r="12" spans="1:5" x14ac:dyDescent="0.25">
      <c r="A12" s="44"/>
      <c r="B12" s="44"/>
      <c r="C12" s="44"/>
      <c r="D12" s="44"/>
      <c r="E12" s="44"/>
    </row>
    <row r="13" spans="1:5" x14ac:dyDescent="0.25">
      <c r="A13" s="45" t="s">
        <v>46</v>
      </c>
      <c r="B13" s="45"/>
      <c r="C13" s="45"/>
      <c r="D13" s="45"/>
      <c r="E13" s="45"/>
    </row>
    <row r="14" spans="1:5" x14ac:dyDescent="0.25">
      <c r="A14" s="50" t="s">
        <v>17</v>
      </c>
      <c r="B14" s="44"/>
      <c r="C14" s="44"/>
      <c r="D14" s="44"/>
      <c r="E14" s="44"/>
    </row>
    <row r="15" spans="1:5" x14ac:dyDescent="0.25">
      <c r="A15" s="44"/>
      <c r="B15" s="44"/>
      <c r="C15" s="44"/>
      <c r="D15" s="44"/>
      <c r="E15" s="44"/>
    </row>
    <row r="16" spans="1:5" x14ac:dyDescent="0.25">
      <c r="A16" s="45" t="s">
        <v>39</v>
      </c>
      <c r="B16" s="45"/>
      <c r="C16" s="45"/>
      <c r="D16" s="45"/>
      <c r="E16" s="45"/>
    </row>
    <row r="17" spans="1:7" ht="11.25" customHeight="1" x14ac:dyDescent="0.25">
      <c r="A17" s="50" t="s">
        <v>2</v>
      </c>
      <c r="B17" s="44"/>
      <c r="C17" s="44"/>
      <c r="D17" s="44"/>
      <c r="E17" s="44"/>
    </row>
    <row r="18" spans="1:7" ht="11.25" customHeight="1" x14ac:dyDescent="0.25">
      <c r="A18" s="33"/>
      <c r="B18" s="32"/>
      <c r="C18" s="32"/>
      <c r="D18" s="32"/>
      <c r="E18" s="32"/>
    </row>
    <row r="19" spans="1:7" x14ac:dyDescent="0.25">
      <c r="A19" s="45" t="s">
        <v>40</v>
      </c>
      <c r="B19" s="45"/>
      <c r="C19" s="45"/>
      <c r="D19" s="45"/>
      <c r="E19" s="45"/>
    </row>
    <row r="20" spans="1:7" x14ac:dyDescent="0.25">
      <c r="A20" s="50" t="s">
        <v>18</v>
      </c>
      <c r="B20" s="44"/>
      <c r="C20" s="44"/>
      <c r="D20" s="44"/>
      <c r="E20" s="44"/>
    </row>
    <row r="21" spans="1:7" x14ac:dyDescent="0.25">
      <c r="A21" s="44"/>
      <c r="B21" s="44"/>
      <c r="C21" s="44"/>
      <c r="D21" s="44"/>
      <c r="E21" s="44"/>
    </row>
    <row r="22" spans="1:7" ht="30.75" customHeight="1" x14ac:dyDescent="0.25">
      <c r="A22" s="45" t="s">
        <v>19</v>
      </c>
      <c r="B22" s="45"/>
      <c r="C22" s="45"/>
      <c r="D22" s="45"/>
      <c r="E22" s="45"/>
    </row>
    <row r="23" spans="1:7" x14ac:dyDescent="0.25">
      <c r="A23" s="44"/>
      <c r="B23" s="44"/>
      <c r="C23" s="44"/>
      <c r="D23" s="44"/>
      <c r="E23" s="44"/>
    </row>
    <row r="24" spans="1:7" ht="63.75" customHeight="1" x14ac:dyDescent="0.25">
      <c r="A24" s="45" t="s">
        <v>47</v>
      </c>
      <c r="B24" s="45"/>
      <c r="C24" s="45"/>
      <c r="D24" s="45"/>
      <c r="E24" s="45"/>
    </row>
    <row r="25" spans="1:7" ht="33.75" customHeight="1" x14ac:dyDescent="0.25">
      <c r="A25" s="54" t="s">
        <v>48</v>
      </c>
      <c r="B25" s="54"/>
      <c r="C25" s="54"/>
      <c r="D25" s="54"/>
      <c r="E25" s="54"/>
    </row>
    <row r="26" spans="1:7" x14ac:dyDescent="0.25">
      <c r="A26" s="54"/>
      <c r="B26" s="54"/>
      <c r="C26" s="54"/>
      <c r="D26" s="54"/>
      <c r="E26" s="54"/>
      <c r="F26" s="2">
        <v>2068.8000000000002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10" t="s">
        <v>4</v>
      </c>
      <c r="B28" s="12" t="s">
        <v>24</v>
      </c>
      <c r="C28" s="3" t="s">
        <v>5</v>
      </c>
      <c r="D28" s="3">
        <v>0.8</v>
      </c>
      <c r="E28" s="11">
        <f>D28*F26*G26</f>
        <v>4965.1200000000008</v>
      </c>
      <c r="G28" s="43">
        <f>E28+'1 кв.'!E28</f>
        <v>9930.2400000000016</v>
      </c>
    </row>
    <row r="29" spans="1:7" ht="52.8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13964.400000000001</v>
      </c>
      <c r="G29" s="43">
        <f>E29+'1 кв.'!E29</f>
        <v>27928.800000000003</v>
      </c>
    </row>
    <row r="30" spans="1:7" ht="39.6" x14ac:dyDescent="0.25">
      <c r="A30" s="10" t="s">
        <v>31</v>
      </c>
      <c r="B30" s="12" t="s">
        <v>73</v>
      </c>
      <c r="C30" s="3" t="s">
        <v>5</v>
      </c>
      <c r="D30" s="3">
        <v>2.0099999999999998</v>
      </c>
      <c r="E30" s="11">
        <f>D30*F26*G26</f>
        <v>12474.863999999998</v>
      </c>
      <c r="G30" s="43">
        <f>E30+'1 кв.'!E30</f>
        <v>24949.727999999996</v>
      </c>
    </row>
    <row r="31" spans="1:7" ht="39.6" x14ac:dyDescent="0.25">
      <c r="A31" s="10" t="s">
        <v>32</v>
      </c>
      <c r="B31" s="12" t="s">
        <v>73</v>
      </c>
      <c r="C31" s="3" t="s">
        <v>5</v>
      </c>
      <c r="D31" s="3">
        <v>1.5</v>
      </c>
      <c r="E31" s="11">
        <f>D31*F26*G26</f>
        <v>9309.6</v>
      </c>
      <c r="G31" s="43">
        <f>E31+'1 кв.'!E31</f>
        <v>18619.2</v>
      </c>
    </row>
    <row r="32" spans="1:7" x14ac:dyDescent="0.25">
      <c r="A32" s="10" t="s">
        <v>34</v>
      </c>
      <c r="B32" s="14" t="s">
        <v>33</v>
      </c>
      <c r="C32" s="3" t="s">
        <v>5</v>
      </c>
      <c r="D32" s="3">
        <v>0.15</v>
      </c>
      <c r="E32" s="11">
        <f>D32*F26*G26</f>
        <v>930.96</v>
      </c>
      <c r="G32" s="43">
        <f>E32+'1 кв.'!E32</f>
        <v>1861.92</v>
      </c>
    </row>
    <row r="33" spans="1:7" ht="55.2" x14ac:dyDescent="0.25">
      <c r="A33" s="10" t="s">
        <v>28</v>
      </c>
      <c r="B33" s="12" t="s">
        <v>73</v>
      </c>
      <c r="C33" s="3" t="s">
        <v>5</v>
      </c>
      <c r="D33" s="3">
        <v>0.26</v>
      </c>
      <c r="E33" s="11">
        <f>D33*F26*G26</f>
        <v>1613.6640000000002</v>
      </c>
      <c r="G33" s="43">
        <f>E33+'1 кв.'!E33</f>
        <v>3227.3280000000004</v>
      </c>
    </row>
    <row r="34" spans="1:7" ht="39.6" x14ac:dyDescent="0.25">
      <c r="A34" s="10" t="s">
        <v>27</v>
      </c>
      <c r="B34" s="12" t="s">
        <v>74</v>
      </c>
      <c r="C34" s="3" t="s">
        <v>5</v>
      </c>
      <c r="D34" s="3">
        <v>0.05</v>
      </c>
      <c r="E34" s="11">
        <f>D34*F26*G26</f>
        <v>310.32000000000005</v>
      </c>
      <c r="G34" s="43">
        <f>E34+'1 кв.'!E34</f>
        <v>620.6400000000001</v>
      </c>
    </row>
    <row r="35" spans="1:7" ht="55.2" x14ac:dyDescent="0.25">
      <c r="A35" s="10" t="s">
        <v>42</v>
      </c>
      <c r="B35" s="12" t="s">
        <v>35</v>
      </c>
      <c r="C35" s="3" t="s">
        <v>5</v>
      </c>
      <c r="D35" s="3">
        <v>0.72</v>
      </c>
      <c r="E35" s="11"/>
      <c r="G35" s="43">
        <f>E35+'1 кв.'!E35</f>
        <v>6660</v>
      </c>
    </row>
    <row r="36" spans="1:7" ht="39.6" x14ac:dyDescent="0.25">
      <c r="A36" s="10" t="s">
        <v>36</v>
      </c>
      <c r="B36" s="12" t="s">
        <v>37</v>
      </c>
      <c r="C36" s="3" t="s">
        <v>5</v>
      </c>
      <c r="D36" s="3">
        <v>0.28000000000000003</v>
      </c>
      <c r="E36" s="11">
        <v>0</v>
      </c>
      <c r="G36" s="43">
        <f>E36+'1 кв.'!E36</f>
        <v>0</v>
      </c>
    </row>
    <row r="37" spans="1:7" x14ac:dyDescent="0.25">
      <c r="A37" s="10" t="s">
        <v>29</v>
      </c>
      <c r="B37" s="12" t="s">
        <v>41</v>
      </c>
      <c r="C37" s="3" t="s">
        <v>5</v>
      </c>
      <c r="D37" s="3">
        <v>0.63</v>
      </c>
      <c r="E37" s="11">
        <f>D37*F26*G26</f>
        <v>3910.0320000000002</v>
      </c>
      <c r="G37" s="43">
        <f>E37+'1 кв.'!E37</f>
        <v>7820.0640000000003</v>
      </c>
    </row>
    <row r="38" spans="1:7" ht="14.4" thickBot="1" x14ac:dyDescent="0.3">
      <c r="A38" s="31" t="s">
        <v>38</v>
      </c>
      <c r="B38" s="24" t="s">
        <v>41</v>
      </c>
      <c r="C38" s="25" t="s">
        <v>5</v>
      </c>
      <c r="D38" s="25">
        <v>2.8</v>
      </c>
      <c r="E38" s="26">
        <f>D38*F26*G26</f>
        <v>17377.920000000002</v>
      </c>
      <c r="G38" s="43">
        <f>E38+'1 кв.'!E38</f>
        <v>34755.840000000004</v>
      </c>
    </row>
    <row r="39" spans="1:7" ht="14.4" thickBot="1" x14ac:dyDescent="0.3">
      <c r="A39" s="27" t="s">
        <v>52</v>
      </c>
      <c r="B39" s="28" t="s">
        <v>53</v>
      </c>
      <c r="C39" s="29" t="s">
        <v>54</v>
      </c>
      <c r="D39" s="29"/>
      <c r="E39" s="30">
        <v>35212.26</v>
      </c>
      <c r="G39" s="43">
        <f>E39+'1 кв.'!E39</f>
        <v>35804.36</v>
      </c>
    </row>
    <row r="40" spans="1:7" ht="27.6" x14ac:dyDescent="0.25">
      <c r="A40" s="34" t="s">
        <v>60</v>
      </c>
      <c r="B40" s="12" t="s">
        <v>69</v>
      </c>
      <c r="C40" s="3" t="s">
        <v>51</v>
      </c>
      <c r="D40" s="3">
        <v>3.5</v>
      </c>
      <c r="E40" s="11">
        <f>D40*126.7</f>
        <v>443.45</v>
      </c>
    </row>
    <row r="41" spans="1:7" ht="27.6" x14ac:dyDescent="0.25">
      <c r="A41" s="34" t="s">
        <v>61</v>
      </c>
      <c r="B41" s="12" t="s">
        <v>69</v>
      </c>
      <c r="C41" s="3" t="s">
        <v>51</v>
      </c>
      <c r="D41" s="3">
        <v>40</v>
      </c>
      <c r="E41" s="11">
        <f t="shared" ref="E41:E49" si="0">D41*126.7</f>
        <v>5068</v>
      </c>
    </row>
    <row r="42" spans="1:7" x14ac:dyDescent="0.25">
      <c r="A42" s="34" t="s">
        <v>62</v>
      </c>
      <c r="B42" s="12" t="s">
        <v>69</v>
      </c>
      <c r="C42" s="3" t="s">
        <v>51</v>
      </c>
      <c r="D42" s="3">
        <v>19.5</v>
      </c>
      <c r="E42" s="11">
        <f t="shared" si="0"/>
        <v>2470.65</v>
      </c>
    </row>
    <row r="43" spans="1:7" ht="41.4" x14ac:dyDescent="0.25">
      <c r="A43" s="34" t="s">
        <v>72</v>
      </c>
      <c r="B43" s="12" t="s">
        <v>69</v>
      </c>
      <c r="C43" s="3" t="s">
        <v>51</v>
      </c>
      <c r="D43" s="3">
        <v>88</v>
      </c>
      <c r="E43" s="11">
        <f>D43*126.7</f>
        <v>11149.6</v>
      </c>
    </row>
    <row r="44" spans="1:7" x14ac:dyDescent="0.25">
      <c r="A44" s="34" t="s">
        <v>63</v>
      </c>
      <c r="B44" s="12" t="s">
        <v>69</v>
      </c>
      <c r="C44" s="3" t="s">
        <v>51</v>
      </c>
      <c r="D44" s="3">
        <v>16</v>
      </c>
      <c r="E44" s="11">
        <f t="shared" si="0"/>
        <v>2027.2</v>
      </c>
    </row>
    <row r="45" spans="1:7" ht="15.75" customHeight="1" x14ac:dyDescent="0.25">
      <c r="A45" s="34" t="s">
        <v>64</v>
      </c>
      <c r="B45" s="12" t="s">
        <v>69</v>
      </c>
      <c r="C45" s="3" t="s">
        <v>51</v>
      </c>
      <c r="D45" s="3">
        <v>40</v>
      </c>
      <c r="E45" s="11">
        <f>D45*126.7</f>
        <v>5068</v>
      </c>
    </row>
    <row r="46" spans="1:7" x14ac:dyDescent="0.25">
      <c r="A46" s="34" t="s">
        <v>65</v>
      </c>
      <c r="B46" s="12" t="s">
        <v>70</v>
      </c>
      <c r="C46" s="3" t="s">
        <v>51</v>
      </c>
      <c r="D46" s="3">
        <v>4</v>
      </c>
      <c r="E46" s="11">
        <f t="shared" si="0"/>
        <v>506.8</v>
      </c>
    </row>
    <row r="47" spans="1:7" ht="27.6" x14ac:dyDescent="0.25">
      <c r="A47" s="34" t="s">
        <v>66</v>
      </c>
      <c r="B47" s="12" t="s">
        <v>70</v>
      </c>
      <c r="C47" s="3" t="s">
        <v>51</v>
      </c>
      <c r="D47" s="3">
        <v>8</v>
      </c>
      <c r="E47" s="11">
        <f t="shared" si="0"/>
        <v>1013.6</v>
      </c>
    </row>
    <row r="48" spans="1:7" x14ac:dyDescent="0.25">
      <c r="A48" s="34" t="s">
        <v>67</v>
      </c>
      <c r="B48" s="12" t="s">
        <v>70</v>
      </c>
      <c r="C48" s="3" t="s">
        <v>51</v>
      </c>
      <c r="D48" s="3">
        <v>24</v>
      </c>
      <c r="E48" s="11">
        <f t="shared" si="0"/>
        <v>3040.8</v>
      </c>
    </row>
    <row r="49" spans="1:8" x14ac:dyDescent="0.25">
      <c r="A49" s="35" t="s">
        <v>68</v>
      </c>
      <c r="B49" s="12" t="s">
        <v>71</v>
      </c>
      <c r="C49" s="3" t="s">
        <v>51</v>
      </c>
      <c r="D49" s="3">
        <v>16</v>
      </c>
      <c r="E49" s="11">
        <f t="shared" si="0"/>
        <v>2027.2</v>
      </c>
    </row>
    <row r="50" spans="1:8" x14ac:dyDescent="0.25">
      <c r="A50" s="10"/>
      <c r="B50" s="12"/>
      <c r="C50" s="3"/>
      <c r="D50" s="3"/>
      <c r="E50" s="11"/>
    </row>
    <row r="51" spans="1:8" s="19" customFormat="1" x14ac:dyDescent="0.25">
      <c r="A51" s="15" t="s">
        <v>43</v>
      </c>
      <c r="B51" s="16"/>
      <c r="C51" s="17"/>
      <c r="D51" s="17"/>
      <c r="E51" s="18">
        <f>SUM(E28:E50)</f>
        <v>132884.44000000003</v>
      </c>
    </row>
    <row r="53" spans="1:8" ht="30.75" customHeight="1" x14ac:dyDescent="0.25">
      <c r="A53" s="45" t="s">
        <v>80</v>
      </c>
      <c r="B53" s="45"/>
      <c r="C53" s="45"/>
      <c r="D53" s="45"/>
      <c r="E53" s="45"/>
    </row>
    <row r="54" spans="1:8" ht="30" customHeight="1" x14ac:dyDescent="0.25">
      <c r="A54" s="45" t="s">
        <v>23</v>
      </c>
      <c r="B54" s="45"/>
      <c r="C54" s="45"/>
      <c r="D54" s="45"/>
      <c r="E54" s="45"/>
    </row>
    <row r="55" spans="1:8" x14ac:dyDescent="0.25">
      <c r="A55" s="45" t="s">
        <v>22</v>
      </c>
      <c r="B55" s="45"/>
      <c r="C55" s="45"/>
      <c r="D55" s="45"/>
      <c r="E55" s="45"/>
      <c r="F55" s="19"/>
      <c r="G55" s="19"/>
      <c r="H55" s="36"/>
    </row>
    <row r="56" spans="1:8" x14ac:dyDescent="0.25">
      <c r="A56" s="45" t="s">
        <v>58</v>
      </c>
      <c r="B56" s="45"/>
      <c r="C56" s="45"/>
      <c r="D56" s="45"/>
      <c r="E56" s="45"/>
    </row>
    <row r="57" spans="1:8" x14ac:dyDescent="0.25">
      <c r="A57" s="45" t="s">
        <v>20</v>
      </c>
      <c r="B57" s="45"/>
      <c r="C57" s="45"/>
      <c r="D57" s="45"/>
      <c r="E57" s="45"/>
    </row>
    <row r="58" spans="1:8" x14ac:dyDescent="0.25">
      <c r="A58" s="57" t="s">
        <v>6</v>
      </c>
      <c r="B58" s="57"/>
      <c r="C58" s="57"/>
      <c r="D58" s="57"/>
      <c r="E58" s="57"/>
    </row>
    <row r="59" spans="1:8" x14ac:dyDescent="0.25">
      <c r="A59" s="45" t="s">
        <v>20</v>
      </c>
      <c r="B59" s="45"/>
      <c r="C59" s="45"/>
      <c r="D59" s="45"/>
      <c r="E59" s="45"/>
    </row>
    <row r="60" spans="1:8" x14ac:dyDescent="0.25">
      <c r="A60" s="58" t="s">
        <v>55</v>
      </c>
      <c r="B60" s="58"/>
      <c r="C60" s="58"/>
      <c r="D60" s="58"/>
      <c r="E60" s="8"/>
    </row>
    <row r="61" spans="1:8" x14ac:dyDescent="0.25">
      <c r="B61" s="55" t="s">
        <v>21</v>
      </c>
      <c r="C61" s="55"/>
      <c r="D61" s="55"/>
      <c r="E61" s="9" t="s">
        <v>7</v>
      </c>
    </row>
    <row r="62" spans="1:8" x14ac:dyDescent="0.25">
      <c r="A62" s="33"/>
      <c r="B62" s="33"/>
      <c r="C62" s="33"/>
      <c r="D62" s="33"/>
      <c r="E62" s="33"/>
    </row>
    <row r="63" spans="1:8" x14ac:dyDescent="0.25">
      <c r="A63" s="58" t="s">
        <v>56</v>
      </c>
      <c r="B63" s="58"/>
      <c r="C63" s="58"/>
      <c r="D63" s="58"/>
      <c r="E63" s="8"/>
    </row>
    <row r="64" spans="1:8" x14ac:dyDescent="0.25">
      <c r="B64" s="56" t="s">
        <v>21</v>
      </c>
      <c r="C64" s="56"/>
      <c r="D64" s="56"/>
      <c r="E64" s="9" t="s">
        <v>7</v>
      </c>
    </row>
    <row r="66" spans="1:2" x14ac:dyDescent="0.25">
      <c r="A66" s="19" t="s">
        <v>75</v>
      </c>
    </row>
    <row r="67" spans="1:2" x14ac:dyDescent="0.25">
      <c r="A67" s="2" t="s">
        <v>76</v>
      </c>
      <c r="B67" s="39">
        <v>-28990.1</v>
      </c>
    </row>
    <row r="68" spans="1:2" ht="15.6" x14ac:dyDescent="0.3">
      <c r="A68" s="40" t="s">
        <v>77</v>
      </c>
      <c r="B68" s="41">
        <v>136754.70000000001</v>
      </c>
    </row>
    <row r="69" spans="1:2" x14ac:dyDescent="0.25">
      <c r="A69" s="2" t="s">
        <v>79</v>
      </c>
      <c r="B69" s="41">
        <f>146055.54+20354.6</f>
        <v>166410.14000000001</v>
      </c>
    </row>
    <row r="70" spans="1:2" x14ac:dyDescent="0.25">
      <c r="A70" s="42" t="s">
        <v>78</v>
      </c>
      <c r="B70" s="39">
        <f>B67+B69-('1 кв.'!E42+'2 кв.'!E51)</f>
        <v>-68710.97000000003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53:E5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60:D60"/>
    <mergeCell ref="B61:D61"/>
    <mergeCell ref="A63:D63"/>
    <mergeCell ref="B64:D64"/>
    <mergeCell ref="A54:E54"/>
    <mergeCell ref="A55:E55"/>
    <mergeCell ref="A56:E56"/>
    <mergeCell ref="A57:E57"/>
    <mergeCell ref="A58:E58"/>
    <mergeCell ref="A59:E5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topLeftCell="A47" zoomScaleNormal="100" zoomScaleSheetLayoutView="100" workbookViewId="0">
      <selection activeCell="A44" sqref="A44:E44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9.109375" style="2"/>
    <col min="7" max="7" width="14.33203125" style="2" customWidth="1"/>
    <col min="8" max="8" width="16.44140625" style="2" customWidth="1"/>
    <col min="9" max="16384" width="9.109375" style="2"/>
  </cols>
  <sheetData>
    <row r="1" spans="1:5" ht="15.6" x14ac:dyDescent="0.25">
      <c r="A1" s="48" t="s">
        <v>12</v>
      </c>
      <c r="B1" s="48"/>
      <c r="C1" s="48"/>
      <c r="D1" s="48"/>
      <c r="E1" s="48"/>
    </row>
    <row r="2" spans="1:5" ht="30" customHeight="1" x14ac:dyDescent="0.3">
      <c r="A2" s="46" t="s">
        <v>13</v>
      </c>
      <c r="B2" s="47"/>
      <c r="C2" s="47"/>
      <c r="D2" s="47"/>
      <c r="E2" s="47"/>
    </row>
    <row r="3" spans="1:5" x14ac:dyDescent="0.25">
      <c r="A3" s="37"/>
      <c r="B3" s="4"/>
      <c r="C3" s="4"/>
      <c r="D3" s="4"/>
      <c r="E3" s="4"/>
    </row>
    <row r="4" spans="1:5" s="1" customFormat="1" ht="15.6" x14ac:dyDescent="0.3">
      <c r="A4" s="7" t="s">
        <v>14</v>
      </c>
      <c r="B4" s="13"/>
      <c r="C4" s="13"/>
      <c r="D4" s="51" t="s">
        <v>81</v>
      </c>
      <c r="E4" s="51"/>
    </row>
    <row r="5" spans="1:5" x14ac:dyDescent="0.25">
      <c r="A5" s="37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49" t="s">
        <v>44</v>
      </c>
      <c r="B7" s="49"/>
      <c r="C7" s="49"/>
      <c r="D7" s="49"/>
      <c r="E7" s="49"/>
    </row>
    <row r="8" spans="1:5" x14ac:dyDescent="0.25">
      <c r="A8" s="50" t="s">
        <v>1</v>
      </c>
      <c r="B8" s="50"/>
      <c r="C8" s="50"/>
      <c r="D8" s="50"/>
      <c r="E8" s="50"/>
    </row>
    <row r="9" spans="1:5" x14ac:dyDescent="0.25">
      <c r="A9" s="44"/>
      <c r="B9" s="44"/>
      <c r="C9" s="44"/>
      <c r="D9" s="44"/>
      <c r="E9" s="44"/>
    </row>
    <row r="10" spans="1:5" x14ac:dyDescent="0.25">
      <c r="A10" s="45" t="s">
        <v>45</v>
      </c>
      <c r="B10" s="45"/>
      <c r="C10" s="45"/>
      <c r="D10" s="45"/>
      <c r="E10" s="45"/>
    </row>
    <row r="11" spans="1:5" ht="29.25" customHeight="1" x14ac:dyDescent="0.25">
      <c r="A11" s="52" t="s">
        <v>16</v>
      </c>
      <c r="B11" s="53"/>
      <c r="C11" s="53"/>
      <c r="D11" s="53"/>
      <c r="E11" s="53"/>
    </row>
    <row r="12" spans="1:5" x14ac:dyDescent="0.25">
      <c r="A12" s="44"/>
      <c r="B12" s="44"/>
      <c r="C12" s="44"/>
      <c r="D12" s="44"/>
      <c r="E12" s="44"/>
    </row>
    <row r="13" spans="1:5" ht="30.75" customHeight="1" x14ac:dyDescent="0.25">
      <c r="A13" s="45" t="s">
        <v>46</v>
      </c>
      <c r="B13" s="45"/>
      <c r="C13" s="45"/>
      <c r="D13" s="45"/>
      <c r="E13" s="45"/>
    </row>
    <row r="14" spans="1:5" x14ac:dyDescent="0.25">
      <c r="A14" s="50" t="s">
        <v>17</v>
      </c>
      <c r="B14" s="44"/>
      <c r="C14" s="44"/>
      <c r="D14" s="44"/>
      <c r="E14" s="44"/>
    </row>
    <row r="15" spans="1:5" x14ac:dyDescent="0.25">
      <c r="A15" s="44"/>
      <c r="B15" s="44"/>
      <c r="C15" s="44"/>
      <c r="D15" s="44"/>
      <c r="E15" s="44"/>
    </row>
    <row r="16" spans="1:5" x14ac:dyDescent="0.25">
      <c r="A16" s="45" t="s">
        <v>39</v>
      </c>
      <c r="B16" s="45"/>
      <c r="C16" s="45"/>
      <c r="D16" s="45"/>
      <c r="E16" s="45"/>
    </row>
    <row r="17" spans="1:7" x14ac:dyDescent="0.25">
      <c r="A17" s="50" t="s">
        <v>2</v>
      </c>
      <c r="B17" s="44"/>
      <c r="C17" s="44"/>
      <c r="D17" s="44"/>
      <c r="E17" s="44"/>
    </row>
    <row r="18" spans="1:7" x14ac:dyDescent="0.25">
      <c r="A18" s="38"/>
      <c r="B18" s="37"/>
      <c r="C18" s="37"/>
      <c r="D18" s="37"/>
      <c r="E18" s="37"/>
    </row>
    <row r="19" spans="1:7" x14ac:dyDescent="0.25">
      <c r="A19" s="45" t="s">
        <v>40</v>
      </c>
      <c r="B19" s="45"/>
      <c r="C19" s="45"/>
      <c r="D19" s="45"/>
      <c r="E19" s="45"/>
    </row>
    <row r="20" spans="1:7" x14ac:dyDescent="0.25">
      <c r="A20" s="50" t="s">
        <v>18</v>
      </c>
      <c r="B20" s="44"/>
      <c r="C20" s="44"/>
      <c r="D20" s="44"/>
      <c r="E20" s="44"/>
    </row>
    <row r="21" spans="1:7" x14ac:dyDescent="0.25">
      <c r="A21" s="44"/>
      <c r="B21" s="44"/>
      <c r="C21" s="44"/>
      <c r="D21" s="44"/>
      <c r="E21" s="44"/>
    </row>
    <row r="22" spans="1:7" ht="30" customHeight="1" x14ac:dyDescent="0.25">
      <c r="A22" s="45" t="s">
        <v>19</v>
      </c>
      <c r="B22" s="45"/>
      <c r="C22" s="45"/>
      <c r="D22" s="45"/>
      <c r="E22" s="45"/>
    </row>
    <row r="23" spans="1:7" x14ac:dyDescent="0.25">
      <c r="A23" s="44"/>
      <c r="B23" s="44"/>
      <c r="C23" s="44"/>
      <c r="D23" s="44"/>
      <c r="E23" s="44"/>
    </row>
    <row r="24" spans="1:7" ht="63.75" customHeight="1" x14ac:dyDescent="0.25">
      <c r="A24" s="45" t="s">
        <v>47</v>
      </c>
      <c r="B24" s="45"/>
      <c r="C24" s="45"/>
      <c r="D24" s="45"/>
      <c r="E24" s="45"/>
    </row>
    <row r="25" spans="1:7" ht="30" customHeight="1" x14ac:dyDescent="0.25">
      <c r="A25" s="54" t="s">
        <v>48</v>
      </c>
      <c r="B25" s="54"/>
      <c r="C25" s="54"/>
      <c r="D25" s="54"/>
      <c r="E25" s="54"/>
    </row>
    <row r="26" spans="1:7" x14ac:dyDescent="0.25">
      <c r="A26" s="54"/>
      <c r="B26" s="54"/>
      <c r="C26" s="54"/>
      <c r="D26" s="54"/>
      <c r="E26" s="54"/>
      <c r="F26" s="2">
        <v>2068.8000000000002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10" t="s">
        <v>4</v>
      </c>
      <c r="B28" s="12" t="s">
        <v>24</v>
      </c>
      <c r="C28" s="3" t="s">
        <v>5</v>
      </c>
      <c r="D28" s="3">
        <v>0.8</v>
      </c>
      <c r="E28" s="11">
        <f>D28*F26*G26</f>
        <v>4965.1200000000008</v>
      </c>
      <c r="G28" s="43"/>
    </row>
    <row r="29" spans="1:7" ht="52.8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14522.976000000001</v>
      </c>
      <c r="G29" s="43"/>
    </row>
    <row r="30" spans="1:7" ht="39.6" x14ac:dyDescent="0.25">
      <c r="A30" s="10" t="s">
        <v>31</v>
      </c>
      <c r="B30" s="12" t="s">
        <v>73</v>
      </c>
      <c r="C30" s="3" t="s">
        <v>5</v>
      </c>
      <c r="D30" s="3">
        <v>2.0099999999999998</v>
      </c>
      <c r="E30" s="11">
        <f>D30*F26*G26</f>
        <v>12474.863999999998</v>
      </c>
      <c r="G30" s="43"/>
    </row>
    <row r="31" spans="1:7" ht="39.6" x14ac:dyDescent="0.25">
      <c r="A31" s="10" t="s">
        <v>32</v>
      </c>
      <c r="B31" s="12" t="s">
        <v>73</v>
      </c>
      <c r="C31" s="3" t="s">
        <v>5</v>
      </c>
      <c r="D31" s="3">
        <v>1.5</v>
      </c>
      <c r="E31" s="11">
        <f>D31*F26*G26</f>
        <v>9309.6</v>
      </c>
      <c r="G31" s="43"/>
    </row>
    <row r="32" spans="1:7" x14ac:dyDescent="0.25">
      <c r="A32" s="10" t="s">
        <v>34</v>
      </c>
      <c r="B32" s="14" t="s">
        <v>33</v>
      </c>
      <c r="C32" s="3" t="s">
        <v>5</v>
      </c>
      <c r="D32" s="3">
        <v>0.15</v>
      </c>
      <c r="E32" s="11">
        <f>D32*F26*G26</f>
        <v>930.96</v>
      </c>
      <c r="G32" s="43"/>
    </row>
    <row r="33" spans="1:8" ht="55.2" x14ac:dyDescent="0.25">
      <c r="A33" s="10" t="s">
        <v>28</v>
      </c>
      <c r="B33" s="12" t="s">
        <v>73</v>
      </c>
      <c r="C33" s="3" t="s">
        <v>5</v>
      </c>
      <c r="D33" s="3">
        <v>0.26</v>
      </c>
      <c r="E33" s="11">
        <f>D33*F26*G26</f>
        <v>1613.6640000000002</v>
      </c>
      <c r="G33" s="43"/>
    </row>
    <row r="34" spans="1:8" ht="39.6" x14ac:dyDescent="0.25">
      <c r="A34" s="10" t="s">
        <v>27</v>
      </c>
      <c r="B34" s="12" t="s">
        <v>74</v>
      </c>
      <c r="C34" s="3" t="s">
        <v>5</v>
      </c>
      <c r="D34" s="3">
        <v>0.05</v>
      </c>
      <c r="E34" s="11">
        <f>D34*F26*G26</f>
        <v>310.32000000000005</v>
      </c>
      <c r="G34" s="43"/>
    </row>
    <row r="35" spans="1:8" ht="55.2" x14ac:dyDescent="0.25">
      <c r="A35" s="10" t="s">
        <v>42</v>
      </c>
      <c r="B35" s="12" t="s">
        <v>35</v>
      </c>
      <c r="C35" s="3" t="s">
        <v>5</v>
      </c>
      <c r="D35" s="3">
        <v>0.72</v>
      </c>
      <c r="E35" s="11">
        <v>0</v>
      </c>
      <c r="G35" s="43"/>
    </row>
    <row r="36" spans="1:8" ht="39.6" x14ac:dyDescent="0.25">
      <c r="A36" s="10" t="s">
        <v>36</v>
      </c>
      <c r="B36" s="12" t="s">
        <v>37</v>
      </c>
      <c r="C36" s="3" t="s">
        <v>5</v>
      </c>
      <c r="D36" s="3">
        <v>0.28000000000000003</v>
      </c>
      <c r="E36" s="11">
        <v>0</v>
      </c>
      <c r="G36" s="43"/>
    </row>
    <row r="37" spans="1:8" x14ac:dyDescent="0.25">
      <c r="A37" s="10" t="s">
        <v>29</v>
      </c>
      <c r="B37" s="12" t="s">
        <v>41</v>
      </c>
      <c r="C37" s="3" t="s">
        <v>5</v>
      </c>
      <c r="D37" s="3">
        <v>0.63</v>
      </c>
      <c r="E37" s="11">
        <f>D37*F26*G26</f>
        <v>3910.0320000000002</v>
      </c>
      <c r="G37" s="43"/>
    </row>
    <row r="38" spans="1:8" ht="14.4" thickBot="1" x14ac:dyDescent="0.3">
      <c r="A38" s="31" t="s">
        <v>38</v>
      </c>
      <c r="B38" s="24" t="s">
        <v>41</v>
      </c>
      <c r="C38" s="25" t="s">
        <v>5</v>
      </c>
      <c r="D38" s="25">
        <v>2.8</v>
      </c>
      <c r="E38" s="26">
        <f>D38*F26*G26</f>
        <v>17377.920000000002</v>
      </c>
      <c r="G38" s="43"/>
    </row>
    <row r="39" spans="1:8" ht="14.4" thickBot="1" x14ac:dyDescent="0.3">
      <c r="A39" s="27" t="s">
        <v>52</v>
      </c>
      <c r="B39" s="28" t="s">
        <v>82</v>
      </c>
      <c r="C39" s="29" t="s">
        <v>54</v>
      </c>
      <c r="D39" s="29"/>
      <c r="E39" s="30">
        <v>1131</v>
      </c>
      <c r="G39" s="43"/>
    </row>
    <row r="40" spans="1:8" x14ac:dyDescent="0.25">
      <c r="A40" s="10"/>
      <c r="B40" s="12"/>
      <c r="C40" s="3"/>
      <c r="D40" s="3"/>
      <c r="E40" s="11"/>
    </row>
    <row r="41" spans="1:8" s="19" customFormat="1" x14ac:dyDescent="0.25">
      <c r="A41" s="15" t="s">
        <v>43</v>
      </c>
      <c r="B41" s="16"/>
      <c r="C41" s="17"/>
      <c r="D41" s="17"/>
      <c r="E41" s="18">
        <f>SUM(E28:E40)</f>
        <v>66546.455999999991</v>
      </c>
    </row>
    <row r="43" spans="1:8" ht="30.75" customHeight="1" x14ac:dyDescent="0.25">
      <c r="A43" s="45" t="s">
        <v>85</v>
      </c>
      <c r="B43" s="45"/>
      <c r="C43" s="45"/>
      <c r="D43" s="45"/>
      <c r="E43" s="45"/>
    </row>
    <row r="44" spans="1:8" ht="30" customHeight="1" x14ac:dyDescent="0.25">
      <c r="A44" s="45" t="s">
        <v>23</v>
      </c>
      <c r="B44" s="45"/>
      <c r="C44" s="45"/>
      <c r="D44" s="45"/>
      <c r="E44" s="45"/>
    </row>
    <row r="45" spans="1:8" x14ac:dyDescent="0.25">
      <c r="A45" s="45" t="s">
        <v>22</v>
      </c>
      <c r="B45" s="45"/>
      <c r="C45" s="45"/>
      <c r="D45" s="45"/>
      <c r="E45" s="45"/>
      <c r="F45" s="19"/>
      <c r="G45" s="19"/>
      <c r="H45" s="36"/>
    </row>
    <row r="46" spans="1:8" ht="29.25" customHeight="1" x14ac:dyDescent="0.25">
      <c r="A46" s="45" t="s">
        <v>58</v>
      </c>
      <c r="B46" s="45"/>
      <c r="C46" s="45"/>
      <c r="D46" s="45"/>
      <c r="E46" s="45"/>
    </row>
    <row r="47" spans="1:8" x14ac:dyDescent="0.25">
      <c r="A47" s="45" t="s">
        <v>20</v>
      </c>
      <c r="B47" s="45"/>
      <c r="C47" s="45"/>
      <c r="D47" s="45"/>
      <c r="E47" s="45"/>
    </row>
    <row r="48" spans="1:8" x14ac:dyDescent="0.25">
      <c r="A48" s="57" t="s">
        <v>6</v>
      </c>
      <c r="B48" s="57"/>
      <c r="C48" s="57"/>
      <c r="D48" s="57"/>
      <c r="E48" s="57"/>
    </row>
    <row r="49" spans="1:5" x14ac:dyDescent="0.25">
      <c r="A49" s="45" t="s">
        <v>20</v>
      </c>
      <c r="B49" s="45"/>
      <c r="C49" s="45"/>
      <c r="D49" s="45"/>
      <c r="E49" s="45"/>
    </row>
    <row r="50" spans="1:5" x14ac:dyDescent="0.25">
      <c r="A50" s="58" t="s">
        <v>55</v>
      </c>
      <c r="B50" s="58"/>
      <c r="C50" s="58"/>
      <c r="D50" s="58"/>
      <c r="E50" s="8"/>
    </row>
    <row r="51" spans="1:5" x14ac:dyDescent="0.25">
      <c r="B51" s="55" t="s">
        <v>21</v>
      </c>
      <c r="C51" s="55"/>
      <c r="D51" s="55"/>
      <c r="E51" s="9" t="s">
        <v>7</v>
      </c>
    </row>
    <row r="52" spans="1:5" x14ac:dyDescent="0.25">
      <c r="A52" s="38"/>
      <c r="B52" s="38"/>
      <c r="C52" s="38"/>
      <c r="D52" s="38"/>
      <c r="E52" s="38"/>
    </row>
    <row r="53" spans="1:5" x14ac:dyDescent="0.25">
      <c r="A53" s="58" t="s">
        <v>56</v>
      </c>
      <c r="B53" s="58"/>
      <c r="C53" s="58"/>
      <c r="D53" s="58"/>
      <c r="E53" s="8"/>
    </row>
    <row r="54" spans="1:5" x14ac:dyDescent="0.25">
      <c r="B54" s="56" t="s">
        <v>21</v>
      </c>
      <c r="C54" s="56"/>
      <c r="D54" s="56"/>
      <c r="E54" s="9" t="s">
        <v>7</v>
      </c>
    </row>
    <row r="56" spans="1:5" x14ac:dyDescent="0.25">
      <c r="A56" s="19" t="s">
        <v>75</v>
      </c>
    </row>
    <row r="57" spans="1:5" x14ac:dyDescent="0.25">
      <c r="A57" s="2" t="s">
        <v>76</v>
      </c>
      <c r="B57" s="39">
        <v>-28990.1</v>
      </c>
    </row>
    <row r="58" spans="1:5" ht="15.6" x14ac:dyDescent="0.3">
      <c r="A58" s="40" t="s">
        <v>77</v>
      </c>
      <c r="B58" s="41">
        <v>205634.13</v>
      </c>
    </row>
    <row r="59" spans="1:5" x14ac:dyDescent="0.25">
      <c r="A59" s="2" t="s">
        <v>83</v>
      </c>
      <c r="B59" s="41">
        <v>214633.55</v>
      </c>
    </row>
    <row r="60" spans="1:5" x14ac:dyDescent="0.25">
      <c r="A60" s="2" t="s">
        <v>84</v>
      </c>
      <c r="B60" s="41">
        <v>25498.400000000001</v>
      </c>
    </row>
    <row r="61" spans="1:5" x14ac:dyDescent="0.25">
      <c r="A61" s="42" t="s">
        <v>78</v>
      </c>
      <c r="B61" s="39">
        <f>B57+B59+B60-('1 кв.'!E42+'2 кв.'!E51+E41)</f>
        <v>-61535.616000000038</v>
      </c>
    </row>
  </sheetData>
  <mergeCells count="34">
    <mergeCell ref="A50:D50"/>
    <mergeCell ref="B51:D51"/>
    <mergeCell ref="A53:D53"/>
    <mergeCell ref="B54:D54"/>
    <mergeCell ref="A44:E44"/>
    <mergeCell ref="A45:E45"/>
    <mergeCell ref="A46:E46"/>
    <mergeCell ref="A47:E47"/>
    <mergeCell ref="A48:E48"/>
    <mergeCell ref="A49:E49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2016-10-28T11:04:23Z</dcterms:modified>
</cp:coreProperties>
</file>