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кв.'!$A$88</definedName>
    <definedName name="_edn2" localSheetId="0">'1 кв.'!$A$90</definedName>
    <definedName name="_edn3" localSheetId="0">'1 кв.'!$A$91</definedName>
    <definedName name="_edn4" localSheetId="0">'1 кв.'!$A$92</definedName>
    <definedName name="_ednref1" localSheetId="0">'1 кв.'!#REF!</definedName>
    <definedName name="_ednref2" localSheetId="0">'1 кв.'!$A$61</definedName>
    <definedName name="_ednref3" localSheetId="0">'1 кв.'!$D$60</definedName>
    <definedName name="_ednref4" localSheetId="0">'1 кв.'!$D$61</definedName>
    <definedName name="_xlnm.Print_Area" localSheetId="0">'1 кв.'!$A$1:$E$60</definedName>
    <definedName name="_xlnm.Print_Area" localSheetId="1">'2 кв.'!$A$1:$E$69</definedName>
  </definedNames>
  <calcPr calcId="145621"/>
</workbook>
</file>

<file path=xl/calcChain.xml><?xml version="1.0" encoding="utf-8"?>
<calcChain xmlns="http://schemas.openxmlformats.org/spreadsheetml/2006/main">
  <c r="E40" i="2" l="1"/>
  <c r="G40" i="2" s="1"/>
  <c r="G47" i="2" s="1"/>
  <c r="E46" i="1"/>
  <c r="E46" i="2"/>
  <c r="G41" i="2"/>
  <c r="G29" i="2"/>
  <c r="G30" i="2"/>
  <c r="G31" i="2"/>
  <c r="G32" i="2"/>
  <c r="G33" i="2"/>
  <c r="G34" i="2"/>
  <c r="G35" i="2"/>
  <c r="G36" i="2"/>
  <c r="G37" i="2"/>
  <c r="G38" i="2"/>
  <c r="G39" i="2"/>
  <c r="E44" i="2" l="1"/>
  <c r="E43" i="2"/>
  <c r="E42" i="2"/>
  <c r="E41" i="2"/>
  <c r="E39" i="2"/>
  <c r="E38" i="2"/>
  <c r="E35" i="2"/>
  <c r="E34" i="2"/>
  <c r="E33" i="2"/>
  <c r="E32" i="2"/>
  <c r="E31" i="2"/>
  <c r="E30" i="2"/>
  <c r="E29" i="2"/>
  <c r="E28" i="2"/>
  <c r="E41" i="1"/>
  <c r="E44" i="1" l="1"/>
  <c r="E43" i="1"/>
  <c r="E42" i="1"/>
  <c r="E39" i="1" l="1"/>
  <c r="E38" i="1"/>
  <c r="E34" i="1"/>
  <c r="E33" i="1"/>
  <c r="E32" i="1" l="1"/>
  <c r="E31" i="1"/>
  <c r="E30" i="1"/>
  <c r="E29" i="1"/>
  <c r="E35" i="1" l="1"/>
  <c r="E28" i="1"/>
  <c r="G28" i="2" s="1"/>
  <c r="B66" i="2" l="1"/>
</calcChain>
</file>

<file path=xl/sharedStrings.xml><?xml version="1.0" encoding="utf-8"?>
<sst xmlns="http://schemas.openxmlformats.org/spreadsheetml/2006/main" count="179" uniqueCount="78">
  <si>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</si>
  <si>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</si>
  <si>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</si>
  <si>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</si>
  <si>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</si>
  <si>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</si>
  <si>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</si>
  <si>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</si>
  <si>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</si>
  <si>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</si>
  <si>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</si>
  <si>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</si>
  <si>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</si>
  <si>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</si>
  <si>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</si>
  <si>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</si>
  <si>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</si>
  <si>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</si>
  <si>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</si>
  <si>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</si>
  <si>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</si>
  <si>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</si>
  <si>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</si>
  <si>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</si>
  <si>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</si>
  <si>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</si>
  <si>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</si>
  <si>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</si>
  <si>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</si>
  <si>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</si>
  <si>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</si>
  <si>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</si>
  <si>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</si>
  <si>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</si>
  <si>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</si>
  <si>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</si>
  <si>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</si>
  <si>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</si>
  <si>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</si>
  <si>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</si>
  <si>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</si>
  <si>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</si>
  <si>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</si>
  <si>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</si>
  <si>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Линейная, 15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</si>
  <si>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Леонтьева Владимира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</si>
  <si>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№20 от 14.03.2015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</si>
  <si>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№20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</si>
  <si>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</si>
  <si>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Итого:</t>
  </si>
  <si>
    <t>Восстановление освещения в подвале (кв.27)</t>
  </si>
  <si>
    <t>Покраска труб отопления в подвале (кв.27)</t>
  </si>
  <si>
    <t>Ремонт почтовых ящиков (кв.45)</t>
  </si>
  <si>
    <t>Ремонт МАФ</t>
  </si>
  <si>
    <t>январь</t>
  </si>
  <si>
    <t>февраль</t>
  </si>
  <si>
    <t>март</t>
  </si>
  <si>
    <t>Стоимость материалов</t>
  </si>
  <si>
    <t>1 квартал</t>
  </si>
  <si>
    <t>ч/час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</si>
  <si>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</si>
  <si>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 в лице председателя совета дома Леонтьева В.Н.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</si>
  <si>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девяносто две тысячи сто сорок четыре( прописью) рубля 79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</si>
  <si>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</si>
  <si>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</si>
  <si>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ремонт выхода на чердак, укрепление рамы в подъезде (кв.57)</t>
  </si>
  <si>
    <t>покраска бордюров</t>
  </si>
  <si>
    <t>ремонт качели</t>
  </si>
  <si>
    <t>Сварка урн (кв.66)</t>
  </si>
  <si>
    <t>апрель</t>
  </si>
  <si>
    <t>май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</si>
  <si>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</si>
  <si>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</si>
  <si>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</si>
  <si>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</si>
  <si>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</si>
  <si>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</si>
  <si>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девяносто восемь тысяч шестьсот восемнадцать (прописью) рублей 03 копейки.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</si>
</sst>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2" borderId="4" xfId="0" applyFont="1" applyFill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2" borderId="6" xfId="0" applyFont="1" applyFill="1" applyBorder="1" applyAlignment="1">
      <alignment wrapText="1"/>
    </xf>
    <xf numFmtId="0" fontId="1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0" borderId="0" xfId="0" applyNumberFormat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4" fillId="0" borderId="0" xfId="0" applyFont="1"/>
    <xf numFmtId="43" fontId="4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40" zoomScaleNormal="100" zoomScaleSheetLayoutView="100" workbookViewId="0">
      <selection activeCell="J29" sqref="J29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9" t="s">
        <v>12</v>
      </c>
      <c r="B1" s="49"/>
      <c r="C1" s="49"/>
      <c r="D1" s="49"/>
      <c r="E1" s="49"/>
    </row>
    <row r="2" spans="1:5" ht="32.25" customHeight="1" x14ac:dyDescent="0.25">
      <c r="A2" s="47" t="s">
        <v>13</v>
      </c>
      <c r="B2" s="48"/>
      <c r="C2" s="48"/>
      <c r="D2" s="48"/>
      <c r="E2" s="48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1" t="s">
        <v>15</v>
      </c>
      <c r="E4" s="5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50" t="s">
        <v>44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ht="7.5" customHeight="1" x14ac:dyDescent="0.25">
      <c r="A9" s="43"/>
      <c r="B9" s="43"/>
      <c r="C9" s="43"/>
      <c r="D9" s="43"/>
      <c r="E9" s="43"/>
    </row>
    <row r="10" spans="1:5" x14ac:dyDescent="0.25">
      <c r="A10" s="38" t="s">
        <v>45</v>
      </c>
      <c r="B10" s="38"/>
      <c r="C10" s="38"/>
      <c r="D10" s="38"/>
      <c r="E10" s="38"/>
    </row>
    <row r="11" spans="1:5" ht="22.5" customHeight="1" x14ac:dyDescent="0.25">
      <c r="A11" s="44" t="s">
        <v>16</v>
      </c>
      <c r="B11" s="45"/>
      <c r="C11" s="45"/>
      <c r="D11" s="45"/>
      <c r="E11" s="45"/>
    </row>
    <row r="12" spans="1:5" ht="9" customHeight="1" x14ac:dyDescent="0.25">
      <c r="A12" s="43"/>
      <c r="B12" s="43"/>
      <c r="C12" s="43"/>
      <c r="D12" s="43"/>
      <c r="E12" s="43"/>
    </row>
    <row r="13" spans="1:5" ht="30.75" customHeight="1" x14ac:dyDescent="0.25">
      <c r="A13" s="38" t="s">
        <v>46</v>
      </c>
      <c r="B13" s="38"/>
      <c r="C13" s="38"/>
      <c r="D13" s="38"/>
      <c r="E13" s="38"/>
    </row>
    <row r="14" spans="1:5" x14ac:dyDescent="0.25">
      <c r="A14" s="46" t="s">
        <v>17</v>
      </c>
      <c r="B14" s="43"/>
      <c r="C14" s="43"/>
      <c r="D14" s="43"/>
      <c r="E14" s="43"/>
    </row>
    <row r="15" spans="1:5" x14ac:dyDescent="0.25">
      <c r="A15" s="43"/>
      <c r="B15" s="43"/>
      <c r="C15" s="43"/>
      <c r="D15" s="43"/>
      <c r="E15" s="43"/>
    </row>
    <row r="16" spans="1:5" x14ac:dyDescent="0.25">
      <c r="A16" s="38" t="s">
        <v>40</v>
      </c>
      <c r="B16" s="38"/>
      <c r="C16" s="38"/>
      <c r="D16" s="38"/>
      <c r="E16" s="38"/>
    </row>
    <row r="17" spans="1:7" ht="11.25" customHeight="1" x14ac:dyDescent="0.25">
      <c r="A17" s="46" t="s">
        <v>2</v>
      </c>
      <c r="B17" s="43"/>
      <c r="C17" s="43"/>
      <c r="D17" s="43"/>
      <c r="E17" s="43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8" t="s">
        <v>41</v>
      </c>
      <c r="B19" s="38"/>
      <c r="C19" s="38"/>
      <c r="D19" s="38"/>
      <c r="E19" s="38"/>
    </row>
    <row r="20" spans="1:7" ht="10.5" customHeight="1" x14ac:dyDescent="0.25">
      <c r="A20" s="46" t="s">
        <v>18</v>
      </c>
      <c r="B20" s="43"/>
      <c r="C20" s="43"/>
      <c r="D20" s="43"/>
      <c r="E20" s="43"/>
    </row>
    <row r="21" spans="1:7" x14ac:dyDescent="0.25">
      <c r="A21" s="43"/>
      <c r="B21" s="43"/>
      <c r="C21" s="43"/>
      <c r="D21" s="43"/>
      <c r="E21" s="43"/>
    </row>
    <row r="22" spans="1:7" ht="30.75" customHeight="1" x14ac:dyDescent="0.25">
      <c r="A22" s="38" t="s">
        <v>19</v>
      </c>
      <c r="B22" s="38"/>
      <c r="C22" s="38"/>
      <c r="D22" s="38"/>
      <c r="E22" s="38"/>
    </row>
    <row r="23" spans="1:7" x14ac:dyDescent="0.25">
      <c r="A23" s="43"/>
      <c r="B23" s="43"/>
      <c r="C23" s="43"/>
      <c r="D23" s="43"/>
      <c r="E23" s="43"/>
    </row>
    <row r="24" spans="1:7" ht="63.75" customHeight="1" x14ac:dyDescent="0.25">
      <c r="A24" s="38" t="s">
        <v>47</v>
      </c>
      <c r="B24" s="38"/>
      <c r="C24" s="38"/>
      <c r="D24" s="38"/>
      <c r="E24" s="38"/>
    </row>
    <row r="25" spans="1:7" ht="33.75" customHeight="1" x14ac:dyDescent="0.25">
      <c r="A25" s="42" t="s">
        <v>48</v>
      </c>
      <c r="B25" s="42"/>
      <c r="C25" s="42"/>
      <c r="D25" s="42"/>
      <c r="E25" s="42"/>
    </row>
    <row r="26" spans="1:7" x14ac:dyDescent="0.25">
      <c r="A26" s="42"/>
      <c r="B26" s="42"/>
      <c r="C26" s="42"/>
      <c r="D26" s="42"/>
      <c r="E26" s="42"/>
      <c r="F26" s="2">
        <v>4391.8999999999996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25560.857999999993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29645.324999999997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26483.156999999999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19763.55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8037.1769999999997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1976.355</v>
      </c>
    </row>
    <row r="34" spans="1:6" ht="60" x14ac:dyDescent="0.25">
      <c r="A34" s="10" t="s">
        <v>28</v>
      </c>
      <c r="B34" s="12" t="s">
        <v>30</v>
      </c>
      <c r="C34" s="3" t="s">
        <v>5</v>
      </c>
      <c r="D34" s="3">
        <v>0.36</v>
      </c>
      <c r="E34" s="11">
        <f>D34*F26*G26</f>
        <v>4743.2519999999995</v>
      </c>
    </row>
    <row r="35" spans="1:6" ht="51" x14ac:dyDescent="0.25">
      <c r="A35" s="10" t="s">
        <v>27</v>
      </c>
      <c r="B35" s="12" t="s">
        <v>30</v>
      </c>
      <c r="C35" s="3" t="s">
        <v>5</v>
      </c>
      <c r="D35" s="3">
        <v>0.08</v>
      </c>
      <c r="E35" s="11">
        <f>D35*F26*G26</f>
        <v>1054.056</v>
      </c>
    </row>
    <row r="36" spans="1:6" ht="60" x14ac:dyDescent="0.25">
      <c r="A36" s="10" t="s">
        <v>43</v>
      </c>
      <c r="B36" s="12" t="s">
        <v>36</v>
      </c>
      <c r="C36" s="3" t="s">
        <v>5</v>
      </c>
      <c r="D36" s="3">
        <v>0.84</v>
      </c>
      <c r="E36" s="11">
        <v>13320</v>
      </c>
    </row>
    <row r="37" spans="1:6" ht="38.25" x14ac:dyDescent="0.25">
      <c r="A37" s="10" t="s">
        <v>37</v>
      </c>
      <c r="B37" s="12" t="s">
        <v>38</v>
      </c>
      <c r="C37" s="3" t="s">
        <v>5</v>
      </c>
      <c r="D37" s="3">
        <v>0.24</v>
      </c>
      <c r="E37" s="11">
        <v>0</v>
      </c>
    </row>
    <row r="38" spans="1:6" x14ac:dyDescent="0.25">
      <c r="A38" s="10" t="s">
        <v>29</v>
      </c>
      <c r="B38" s="12" t="s">
        <v>42</v>
      </c>
      <c r="C38" s="3" t="s">
        <v>5</v>
      </c>
      <c r="D38" s="3">
        <v>0.63</v>
      </c>
      <c r="E38" s="11">
        <f>D38*F26*G26</f>
        <v>8300.6909999999989</v>
      </c>
    </row>
    <row r="39" spans="1:6" ht="15.75" thickBot="1" x14ac:dyDescent="0.3">
      <c r="A39" s="26" t="s">
        <v>39</v>
      </c>
      <c r="B39" s="27" t="s">
        <v>42</v>
      </c>
      <c r="C39" s="28" t="s">
        <v>5</v>
      </c>
      <c r="D39" s="28">
        <v>3.3</v>
      </c>
      <c r="E39" s="29">
        <f>D39*F26*G26</f>
        <v>43479.81</v>
      </c>
    </row>
    <row r="40" spans="1:6" ht="15.75" thickBot="1" x14ac:dyDescent="0.3">
      <c r="A40" s="26" t="s">
        <v>57</v>
      </c>
      <c r="B40" s="27" t="s">
        <v>58</v>
      </c>
      <c r="C40" s="28"/>
      <c r="D40" s="28"/>
      <c r="E40" s="29">
        <v>839.85</v>
      </c>
    </row>
    <row r="41" spans="1:6" ht="30" x14ac:dyDescent="0.25">
      <c r="A41" s="22" t="s">
        <v>50</v>
      </c>
      <c r="B41" s="23" t="s">
        <v>54</v>
      </c>
      <c r="C41" s="24" t="s">
        <v>59</v>
      </c>
      <c r="D41" s="32">
        <v>10.5</v>
      </c>
      <c r="E41" s="25">
        <f>D41*F41</f>
        <v>1243.4100000000001</v>
      </c>
      <c r="F41" s="2">
        <v>118.42</v>
      </c>
    </row>
    <row r="42" spans="1:6" ht="30" x14ac:dyDescent="0.25">
      <c r="A42" s="20" t="s">
        <v>51</v>
      </c>
      <c r="B42" s="21" t="s">
        <v>54</v>
      </c>
      <c r="C42" s="3" t="s">
        <v>59</v>
      </c>
      <c r="D42" s="33">
        <v>48</v>
      </c>
      <c r="E42" s="11">
        <f>D42*F41</f>
        <v>5684.16</v>
      </c>
    </row>
    <row r="43" spans="1:6" x14ac:dyDescent="0.25">
      <c r="A43" s="20" t="s">
        <v>52</v>
      </c>
      <c r="B43" s="21" t="s">
        <v>55</v>
      </c>
      <c r="C43" s="3" t="s">
        <v>59</v>
      </c>
      <c r="D43" s="21">
        <v>1</v>
      </c>
      <c r="E43" s="11">
        <f>D43*F41</f>
        <v>118.42</v>
      </c>
    </row>
    <row r="44" spans="1:6" x14ac:dyDescent="0.25">
      <c r="A44" s="20" t="s">
        <v>53</v>
      </c>
      <c r="B44" s="21" t="s">
        <v>56</v>
      </c>
      <c r="C44" s="3" t="s">
        <v>59</v>
      </c>
      <c r="D44" s="21">
        <v>16</v>
      </c>
      <c r="E44" s="11">
        <f>D44*F41</f>
        <v>1894.72</v>
      </c>
    </row>
    <row r="45" spans="1:6" x14ac:dyDescent="0.25">
      <c r="A45" s="30"/>
      <c r="B45" s="31"/>
      <c r="C45" s="24"/>
      <c r="D45" s="24"/>
      <c r="E45" s="25"/>
    </row>
    <row r="46" spans="1:6" s="19" customFormat="1" ht="14.25" x14ac:dyDescent="0.2">
      <c r="A46" s="15" t="s">
        <v>49</v>
      </c>
      <c r="B46" s="16"/>
      <c r="C46" s="17"/>
      <c r="D46" s="17"/>
      <c r="E46" s="18">
        <f>SUM(E28:E45)</f>
        <v>192144.791</v>
      </c>
    </row>
    <row r="48" spans="1:6" ht="42.75" customHeight="1" x14ac:dyDescent="0.25">
      <c r="A48" s="38" t="s">
        <v>62</v>
      </c>
      <c r="B48" s="38"/>
      <c r="C48" s="38"/>
      <c r="D48" s="38"/>
      <c r="E48" s="38"/>
    </row>
    <row r="49" spans="1:5" ht="30" customHeight="1" x14ac:dyDescent="0.25">
      <c r="A49" s="38" t="s">
        <v>23</v>
      </c>
      <c r="B49" s="38"/>
      <c r="C49" s="38"/>
      <c r="D49" s="38"/>
      <c r="E49" s="38"/>
    </row>
    <row r="50" spans="1:5" x14ac:dyDescent="0.25">
      <c r="A50" s="38" t="s">
        <v>22</v>
      </c>
      <c r="B50" s="38"/>
      <c r="C50" s="38"/>
      <c r="D50" s="38"/>
      <c r="E50" s="38"/>
    </row>
    <row r="51" spans="1:5" ht="31.5" customHeight="1" x14ac:dyDescent="0.25">
      <c r="A51" s="38" t="s">
        <v>63</v>
      </c>
      <c r="B51" s="38"/>
      <c r="C51" s="38"/>
      <c r="D51" s="38"/>
      <c r="E51" s="38"/>
    </row>
    <row r="52" spans="1:5" x14ac:dyDescent="0.25">
      <c r="A52" s="38" t="s">
        <v>20</v>
      </c>
      <c r="B52" s="38"/>
      <c r="C52" s="38"/>
      <c r="D52" s="38"/>
      <c r="E52" s="38"/>
    </row>
    <row r="53" spans="1:5" x14ac:dyDescent="0.25">
      <c r="A53" s="39" t="s">
        <v>6</v>
      </c>
      <c r="B53" s="39"/>
      <c r="C53" s="39"/>
      <c r="D53" s="39"/>
      <c r="E53" s="39"/>
    </row>
    <row r="54" spans="1:5" x14ac:dyDescent="0.25">
      <c r="A54" s="38" t="s">
        <v>20</v>
      </c>
      <c r="B54" s="38"/>
      <c r="C54" s="38"/>
      <c r="D54" s="38"/>
      <c r="E54" s="38"/>
    </row>
    <row r="55" spans="1:5" ht="15" customHeight="1" x14ac:dyDescent="0.25">
      <c r="A55" s="40" t="s">
        <v>60</v>
      </c>
      <c r="B55" s="40"/>
      <c r="C55" s="40"/>
      <c r="D55" s="40"/>
      <c r="E55" s="8"/>
    </row>
    <row r="56" spans="1:5" ht="11.25" customHeight="1" x14ac:dyDescent="0.25">
      <c r="B56" s="37" t="s">
        <v>21</v>
      </c>
      <c r="C56" s="37"/>
      <c r="D56" s="37"/>
      <c r="E56" s="9" t="s">
        <v>7</v>
      </c>
    </row>
    <row r="57" spans="1:5" x14ac:dyDescent="0.25">
      <c r="A57" s="6"/>
      <c r="B57" s="6"/>
      <c r="C57" s="6"/>
      <c r="D57" s="6"/>
      <c r="E57" s="6"/>
    </row>
    <row r="58" spans="1:5" ht="15" customHeight="1" x14ac:dyDescent="0.25">
      <c r="A58" s="41" t="s">
        <v>61</v>
      </c>
      <c r="B58" s="41"/>
      <c r="C58" s="41"/>
      <c r="D58" s="41"/>
      <c r="E58" s="8"/>
    </row>
    <row r="59" spans="1:5" ht="11.25" customHeight="1" x14ac:dyDescent="0.25">
      <c r="B59" s="37" t="s">
        <v>21</v>
      </c>
      <c r="C59" s="37"/>
      <c r="D59" s="37"/>
      <c r="E59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8:E48"/>
    <mergeCell ref="A49:E49"/>
    <mergeCell ref="B56:D56"/>
    <mergeCell ref="B59:D59"/>
    <mergeCell ref="A50:E50"/>
    <mergeCell ref="A51:E51"/>
    <mergeCell ref="A52:E52"/>
    <mergeCell ref="A53:E53"/>
    <mergeCell ref="A54:E54"/>
    <mergeCell ref="A55:D55"/>
    <mergeCell ref="A58:D5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topLeftCell="A42" zoomScaleNormal="100" zoomScaleSheetLayoutView="100" workbookViewId="0">
      <selection activeCell="G50" sqref="G50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7109375" style="2" customWidth="1"/>
    <col min="8" max="8" width="18.28515625" style="2" customWidth="1"/>
    <col min="9" max="16384" width="9.140625" style="2"/>
  </cols>
  <sheetData>
    <row r="1" spans="1:5" ht="15.75" x14ac:dyDescent="0.25">
      <c r="A1" s="49" t="s">
        <v>12</v>
      </c>
      <c r="B1" s="49"/>
      <c r="C1" s="49"/>
      <c r="D1" s="49"/>
      <c r="E1" s="49"/>
    </row>
    <row r="2" spans="1:5" ht="30" customHeight="1" x14ac:dyDescent="0.25">
      <c r="A2" s="47" t="s">
        <v>13</v>
      </c>
      <c r="B2" s="48"/>
      <c r="C2" s="48"/>
      <c r="D2" s="48"/>
      <c r="E2" s="48"/>
    </row>
    <row r="3" spans="1:5" x14ac:dyDescent="0.25">
      <c r="A3" s="3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1" t="s">
        <v>64</v>
      </c>
      <c r="E4" s="51"/>
    </row>
    <row r="5" spans="1:5" x14ac:dyDescent="0.25">
      <c r="A5" s="34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50" t="s">
        <v>44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3"/>
      <c r="B9" s="43"/>
      <c r="C9" s="43"/>
      <c r="D9" s="43"/>
      <c r="E9" s="43"/>
    </row>
    <row r="10" spans="1:5" x14ac:dyDescent="0.25">
      <c r="A10" s="38" t="s">
        <v>45</v>
      </c>
      <c r="B10" s="38"/>
      <c r="C10" s="38"/>
      <c r="D10" s="38"/>
      <c r="E10" s="38"/>
    </row>
    <row r="11" spans="1:5" ht="30" customHeight="1" x14ac:dyDescent="0.25">
      <c r="A11" s="44" t="s">
        <v>16</v>
      </c>
      <c r="B11" s="45"/>
      <c r="C11" s="45"/>
      <c r="D11" s="45"/>
      <c r="E11" s="45"/>
    </row>
    <row r="12" spans="1:5" x14ac:dyDescent="0.25">
      <c r="A12" s="43"/>
      <c r="B12" s="43"/>
      <c r="C12" s="43"/>
      <c r="D12" s="43"/>
      <c r="E12" s="43"/>
    </row>
    <row r="13" spans="1:5" x14ac:dyDescent="0.25">
      <c r="A13" s="38" t="s">
        <v>46</v>
      </c>
      <c r="B13" s="38"/>
      <c r="C13" s="38"/>
      <c r="D13" s="38"/>
      <c r="E13" s="38"/>
    </row>
    <row r="14" spans="1:5" x14ac:dyDescent="0.25">
      <c r="A14" s="46" t="s">
        <v>17</v>
      </c>
      <c r="B14" s="43"/>
      <c r="C14" s="43"/>
      <c r="D14" s="43"/>
      <c r="E14" s="43"/>
    </row>
    <row r="15" spans="1:5" x14ac:dyDescent="0.25">
      <c r="A15" s="43"/>
      <c r="B15" s="43"/>
      <c r="C15" s="43"/>
      <c r="D15" s="43"/>
      <c r="E15" s="43"/>
    </row>
    <row r="16" spans="1:5" x14ac:dyDescent="0.25">
      <c r="A16" s="38" t="s">
        <v>40</v>
      </c>
      <c r="B16" s="38"/>
      <c r="C16" s="38"/>
      <c r="D16" s="38"/>
      <c r="E16" s="38"/>
    </row>
    <row r="17" spans="1:7" ht="11.25" customHeight="1" x14ac:dyDescent="0.25">
      <c r="A17" s="46" t="s">
        <v>2</v>
      </c>
      <c r="B17" s="43"/>
      <c r="C17" s="43"/>
      <c r="D17" s="43"/>
      <c r="E17" s="43"/>
    </row>
    <row r="18" spans="1:7" ht="11.25" customHeight="1" x14ac:dyDescent="0.25">
      <c r="A18" s="35"/>
      <c r="B18" s="34"/>
      <c r="C18" s="34"/>
      <c r="D18" s="34"/>
      <c r="E18" s="34"/>
    </row>
    <row r="19" spans="1:7" x14ac:dyDescent="0.25">
      <c r="A19" s="38" t="s">
        <v>41</v>
      </c>
      <c r="B19" s="38"/>
      <c r="C19" s="38"/>
      <c r="D19" s="38"/>
      <c r="E19" s="38"/>
    </row>
    <row r="20" spans="1:7" ht="10.5" customHeight="1" x14ac:dyDescent="0.25">
      <c r="A20" s="46" t="s">
        <v>18</v>
      </c>
      <c r="B20" s="43"/>
      <c r="C20" s="43"/>
      <c r="D20" s="43"/>
      <c r="E20" s="43"/>
    </row>
    <row r="21" spans="1:7" x14ac:dyDescent="0.25">
      <c r="A21" s="43"/>
      <c r="B21" s="43"/>
      <c r="C21" s="43"/>
      <c r="D21" s="43"/>
      <c r="E21" s="43"/>
    </row>
    <row r="22" spans="1:7" ht="30.75" customHeight="1" x14ac:dyDescent="0.25">
      <c r="A22" s="38" t="s">
        <v>19</v>
      </c>
      <c r="B22" s="38"/>
      <c r="C22" s="38"/>
      <c r="D22" s="38"/>
      <c r="E22" s="38"/>
    </row>
    <row r="23" spans="1:7" x14ac:dyDescent="0.25">
      <c r="A23" s="43"/>
      <c r="B23" s="43"/>
      <c r="C23" s="43"/>
      <c r="D23" s="43"/>
      <c r="E23" s="43"/>
    </row>
    <row r="24" spans="1:7" ht="63.75" customHeight="1" x14ac:dyDescent="0.25">
      <c r="A24" s="38" t="s">
        <v>47</v>
      </c>
      <c r="B24" s="38"/>
      <c r="C24" s="38"/>
      <c r="D24" s="38"/>
      <c r="E24" s="38"/>
    </row>
    <row r="25" spans="1:7" ht="33.75" customHeight="1" x14ac:dyDescent="0.25">
      <c r="A25" s="42" t="s">
        <v>48</v>
      </c>
      <c r="B25" s="42"/>
      <c r="C25" s="42"/>
      <c r="D25" s="42"/>
      <c r="E25" s="42"/>
    </row>
    <row r="26" spans="1:7" x14ac:dyDescent="0.25">
      <c r="A26" s="42"/>
      <c r="B26" s="42"/>
      <c r="C26" s="42"/>
      <c r="D26" s="42"/>
      <c r="E26" s="42"/>
      <c r="F26" s="2">
        <v>4391.8999999999996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20290.578000000001</v>
      </c>
      <c r="G28" s="56">
        <f>E28+'1 кв.'!E28</f>
        <v>45851.435999999994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29645.324999999997</v>
      </c>
      <c r="G29" s="56">
        <f>E29+'1 кв.'!E29</f>
        <v>59290.649999999994</v>
      </c>
    </row>
    <row r="30" spans="1:7" ht="38.25" x14ac:dyDescent="0.25">
      <c r="A30" s="10" t="s">
        <v>31</v>
      </c>
      <c r="B30" s="12" t="s">
        <v>71</v>
      </c>
      <c r="C30" s="3" t="s">
        <v>5</v>
      </c>
      <c r="D30" s="3">
        <v>2.0499999999999998</v>
      </c>
      <c r="E30" s="11">
        <f>D30*F26*G26</f>
        <v>27010.184999999998</v>
      </c>
      <c r="G30" s="56">
        <f>E30+'1 кв.'!E30</f>
        <v>53493.341999999997</v>
      </c>
    </row>
    <row r="31" spans="1:7" ht="38.25" x14ac:dyDescent="0.25">
      <c r="A31" s="10" t="s">
        <v>32</v>
      </c>
      <c r="B31" s="12" t="s">
        <v>71</v>
      </c>
      <c r="C31" s="3" t="s">
        <v>5</v>
      </c>
      <c r="D31" s="3">
        <v>1.55</v>
      </c>
      <c r="E31" s="11">
        <f>D31*F26*G26</f>
        <v>20422.334999999999</v>
      </c>
      <c r="G31" s="56">
        <f>E31+'1 кв.'!E31</f>
        <v>40185.884999999995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8037.1769999999997</v>
      </c>
      <c r="G32" s="56">
        <f>E32+'1 кв.'!E32</f>
        <v>16074.353999999999</v>
      </c>
    </row>
    <row r="33" spans="1:7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1976.355</v>
      </c>
      <c r="G33" s="56">
        <f>E33+'1 кв.'!E33</f>
        <v>3952.71</v>
      </c>
    </row>
    <row r="34" spans="1:7" ht="60" x14ac:dyDescent="0.25">
      <c r="A34" s="10" t="s">
        <v>28</v>
      </c>
      <c r="B34" s="12" t="s">
        <v>71</v>
      </c>
      <c r="C34" s="3" t="s">
        <v>5</v>
      </c>
      <c r="D34" s="3">
        <v>0.39</v>
      </c>
      <c r="E34" s="11">
        <f>D34*F26*G26</f>
        <v>5138.5229999999992</v>
      </c>
      <c r="G34" s="56">
        <f>E34+'1 кв.'!E34</f>
        <v>9881.7749999999978</v>
      </c>
    </row>
    <row r="35" spans="1:7" ht="38.25" x14ac:dyDescent="0.25">
      <c r="A35" s="10" t="s">
        <v>27</v>
      </c>
      <c r="B35" s="12" t="s">
        <v>71</v>
      </c>
      <c r="C35" s="3" t="s">
        <v>5</v>
      </c>
      <c r="D35" s="3">
        <v>0.08</v>
      </c>
      <c r="E35" s="11">
        <f>D35*F26*G26</f>
        <v>1054.056</v>
      </c>
      <c r="G35" s="56">
        <f>E35+'1 кв.'!E35</f>
        <v>2108.1120000000001</v>
      </c>
    </row>
    <row r="36" spans="1:7" ht="60" x14ac:dyDescent="0.25">
      <c r="A36" s="10" t="s">
        <v>43</v>
      </c>
      <c r="B36" s="12" t="s">
        <v>36</v>
      </c>
      <c r="C36" s="3" t="s">
        <v>5</v>
      </c>
      <c r="D36" s="3">
        <v>0.84</v>
      </c>
      <c r="E36" s="11">
        <v>0</v>
      </c>
      <c r="G36" s="56">
        <f>E36+'1 кв.'!E36</f>
        <v>13320</v>
      </c>
    </row>
    <row r="37" spans="1:7" ht="38.25" x14ac:dyDescent="0.25">
      <c r="A37" s="10" t="s">
        <v>37</v>
      </c>
      <c r="B37" s="12" t="s">
        <v>38</v>
      </c>
      <c r="C37" s="3" t="s">
        <v>5</v>
      </c>
      <c r="D37" s="3">
        <v>0.24</v>
      </c>
      <c r="E37" s="11">
        <v>0</v>
      </c>
      <c r="G37" s="56">
        <f>E37+'1 кв.'!E37</f>
        <v>0</v>
      </c>
    </row>
    <row r="38" spans="1:7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36364.931999999993</v>
      </c>
      <c r="G38" s="56">
        <f>E38+'1 кв.'!E38</f>
        <v>44665.622999999992</v>
      </c>
    </row>
    <row r="39" spans="1:7" ht="15.75" thickBot="1" x14ac:dyDescent="0.3">
      <c r="A39" s="26" t="s">
        <v>39</v>
      </c>
      <c r="B39" s="27" t="s">
        <v>42</v>
      </c>
      <c r="C39" s="28" t="s">
        <v>5</v>
      </c>
      <c r="D39" s="28">
        <v>3.2</v>
      </c>
      <c r="E39" s="29">
        <f>D39*F26*G26</f>
        <v>42162.239999999998</v>
      </c>
      <c r="G39" s="56">
        <f>E39+'1 кв.'!E39</f>
        <v>85642.049999999988</v>
      </c>
    </row>
    <row r="40" spans="1:7" ht="15.75" thickBot="1" x14ac:dyDescent="0.3">
      <c r="A40" s="26" t="s">
        <v>57</v>
      </c>
      <c r="B40" s="27" t="s">
        <v>58</v>
      </c>
      <c r="C40" s="28"/>
      <c r="D40" s="28"/>
      <c r="E40" s="29">
        <f>2119.36+219.86-4</f>
        <v>2335.2200000000003</v>
      </c>
      <c r="G40" s="56">
        <f>E40+'1 кв.'!E40</f>
        <v>3175.07</v>
      </c>
    </row>
    <row r="41" spans="1:7" ht="45" x14ac:dyDescent="0.25">
      <c r="A41" s="20" t="s">
        <v>65</v>
      </c>
      <c r="B41" s="21" t="s">
        <v>69</v>
      </c>
      <c r="C41" s="24" t="s">
        <v>59</v>
      </c>
      <c r="D41" s="21">
        <v>3</v>
      </c>
      <c r="E41" s="25">
        <f>D41*126.7</f>
        <v>380.1</v>
      </c>
      <c r="G41" s="56">
        <f>E41+E42+E43+E44+'1 кв.'!E41+'1 кв.'!E42+'1 кв.'!E43+'1 кв.'!E44</f>
        <v>13121.81</v>
      </c>
    </row>
    <row r="42" spans="1:7" x14ac:dyDescent="0.25">
      <c r="A42" s="20" t="s">
        <v>66</v>
      </c>
      <c r="B42" s="21" t="s">
        <v>69</v>
      </c>
      <c r="C42" s="24" t="s">
        <v>59</v>
      </c>
      <c r="D42" s="21">
        <v>24</v>
      </c>
      <c r="E42" s="25">
        <f>D42*126.7</f>
        <v>3040.8</v>
      </c>
    </row>
    <row r="43" spans="1:7" x14ac:dyDescent="0.25">
      <c r="A43" s="20" t="s">
        <v>67</v>
      </c>
      <c r="B43" s="21" t="s">
        <v>69</v>
      </c>
      <c r="C43" s="24" t="s">
        <v>59</v>
      </c>
      <c r="D43" s="21">
        <v>1</v>
      </c>
      <c r="E43" s="25">
        <f>D43*126.7</f>
        <v>126.7</v>
      </c>
    </row>
    <row r="44" spans="1:7" x14ac:dyDescent="0.25">
      <c r="A44" s="20" t="s">
        <v>68</v>
      </c>
      <c r="B44" s="21" t="s">
        <v>70</v>
      </c>
      <c r="C44" s="24" t="s">
        <v>59</v>
      </c>
      <c r="D44" s="21">
        <v>5</v>
      </c>
      <c r="E44" s="25">
        <f>D44*126.7</f>
        <v>633.5</v>
      </c>
    </row>
    <row r="45" spans="1:7" x14ac:dyDescent="0.25">
      <c r="A45" s="30"/>
      <c r="B45" s="21"/>
      <c r="C45" s="24"/>
      <c r="D45" s="24"/>
      <c r="E45" s="25"/>
    </row>
    <row r="46" spans="1:7" s="19" customFormat="1" ht="14.25" x14ac:dyDescent="0.2">
      <c r="A46" s="15" t="s">
        <v>49</v>
      </c>
      <c r="B46" s="16"/>
      <c r="C46" s="17"/>
      <c r="D46" s="17"/>
      <c r="E46" s="18">
        <f>SUM(E28:E45)</f>
        <v>198618.02599999995</v>
      </c>
    </row>
    <row r="47" spans="1:7" x14ac:dyDescent="0.25">
      <c r="G47" s="56">
        <f>SUM(G28:G46)</f>
        <v>390762.81699999992</v>
      </c>
    </row>
    <row r="48" spans="1:7" ht="42.75" customHeight="1" x14ac:dyDescent="0.25">
      <c r="A48" s="38" t="s">
        <v>77</v>
      </c>
      <c r="B48" s="38"/>
      <c r="C48" s="38"/>
      <c r="D48" s="38"/>
      <c r="E48" s="38"/>
    </row>
    <row r="49" spans="1:8" ht="30" customHeight="1" x14ac:dyDescent="0.25">
      <c r="A49" s="38" t="s">
        <v>23</v>
      </c>
      <c r="B49" s="38"/>
      <c r="C49" s="38"/>
      <c r="D49" s="38"/>
      <c r="E49" s="38"/>
    </row>
    <row r="50" spans="1:8" x14ac:dyDescent="0.25">
      <c r="A50" s="38" t="s">
        <v>22</v>
      </c>
      <c r="B50" s="38"/>
      <c r="C50" s="38"/>
      <c r="D50" s="38"/>
      <c r="E50" s="38"/>
      <c r="F50" s="19"/>
      <c r="G50" s="19"/>
      <c r="H50" s="36"/>
    </row>
    <row r="51" spans="1:8" ht="31.5" customHeight="1" x14ac:dyDescent="0.25">
      <c r="A51" s="38" t="s">
        <v>63</v>
      </c>
      <c r="B51" s="38"/>
      <c r="C51" s="38"/>
      <c r="D51" s="38"/>
      <c r="E51" s="38"/>
    </row>
    <row r="52" spans="1:8" x14ac:dyDescent="0.25">
      <c r="A52" s="38" t="s">
        <v>20</v>
      </c>
      <c r="B52" s="38"/>
      <c r="C52" s="38"/>
      <c r="D52" s="38"/>
      <c r="E52" s="38"/>
    </row>
    <row r="53" spans="1:8" x14ac:dyDescent="0.25">
      <c r="A53" s="39" t="s">
        <v>6</v>
      </c>
      <c r="B53" s="39"/>
      <c r="C53" s="39"/>
      <c r="D53" s="39"/>
      <c r="E53" s="39"/>
    </row>
    <row r="54" spans="1:8" x14ac:dyDescent="0.25">
      <c r="A54" s="38" t="s">
        <v>20</v>
      </c>
      <c r="B54" s="38"/>
      <c r="C54" s="38"/>
      <c r="D54" s="38"/>
      <c r="E54" s="38"/>
    </row>
    <row r="55" spans="1:8" ht="15" customHeight="1" x14ac:dyDescent="0.25">
      <c r="A55" s="40" t="s">
        <v>60</v>
      </c>
      <c r="B55" s="40"/>
      <c r="C55" s="40"/>
      <c r="D55" s="40"/>
      <c r="E55" s="8"/>
    </row>
    <row r="56" spans="1:8" ht="11.25" customHeight="1" x14ac:dyDescent="0.25">
      <c r="B56" s="37" t="s">
        <v>21</v>
      </c>
      <c r="C56" s="37"/>
      <c r="D56" s="37"/>
      <c r="E56" s="9" t="s">
        <v>7</v>
      </c>
    </row>
    <row r="57" spans="1:8" x14ac:dyDescent="0.25">
      <c r="A57" s="35"/>
      <c r="B57" s="35"/>
      <c r="C57" s="35"/>
      <c r="D57" s="35"/>
      <c r="E57" s="35"/>
    </row>
    <row r="58" spans="1:8" ht="15" customHeight="1" x14ac:dyDescent="0.25">
      <c r="A58" s="41" t="s">
        <v>61</v>
      </c>
      <c r="B58" s="41"/>
      <c r="C58" s="41"/>
      <c r="D58" s="41"/>
      <c r="E58" s="8"/>
    </row>
    <row r="59" spans="1:8" ht="11.25" customHeight="1" x14ac:dyDescent="0.25">
      <c r="B59" s="37" t="s">
        <v>21</v>
      </c>
      <c r="C59" s="37"/>
      <c r="D59" s="37"/>
      <c r="E59" s="9" t="s">
        <v>7</v>
      </c>
    </row>
    <row r="62" spans="1:8" x14ac:dyDescent="0.25">
      <c r="A62" s="19" t="s">
        <v>72</v>
      </c>
    </row>
    <row r="63" spans="1:8" x14ac:dyDescent="0.25">
      <c r="A63" s="2" t="s">
        <v>73</v>
      </c>
      <c r="B63" s="52">
        <v>9824.8799999999992</v>
      </c>
    </row>
    <row r="64" spans="1:8" ht="15.75" x14ac:dyDescent="0.25">
      <c r="A64" s="53" t="s">
        <v>74</v>
      </c>
      <c r="B64" s="54">
        <v>466551.93</v>
      </c>
    </row>
    <row r="65" spans="1:2" x14ac:dyDescent="0.25">
      <c r="A65" s="2" t="s">
        <v>75</v>
      </c>
      <c r="B65" s="54">
        <v>461939.8</v>
      </c>
    </row>
    <row r="66" spans="1:2" x14ac:dyDescent="0.25">
      <c r="A66" s="55" t="s">
        <v>76</v>
      </c>
      <c r="B66" s="52">
        <f>B63+B65-('1 кв.'!E46+'2 кв.'!E46)</f>
        <v>81001.86300000007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8:E4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5:D55"/>
    <mergeCell ref="B56:D56"/>
    <mergeCell ref="A58:D58"/>
    <mergeCell ref="B59:D59"/>
    <mergeCell ref="A49:E49"/>
    <mergeCell ref="A50:E50"/>
    <mergeCell ref="A51:E51"/>
    <mergeCell ref="A52:E52"/>
    <mergeCell ref="A53:E53"/>
    <mergeCell ref="A54:E5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2016-08-04T13:18:17Z</dcterms:modified>
</cp:coreProperties>
</file>