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кв.'!$A$89</definedName>
    <definedName name="_edn2" localSheetId="0">'1 кв.'!$A$91</definedName>
    <definedName name="_edn3" localSheetId="0">'1 кв.'!$A$92</definedName>
    <definedName name="_edn4" localSheetId="0">'1 кв.'!$A$93</definedName>
    <definedName name="_ednref1" localSheetId="0">'1 кв.'!#REF!</definedName>
    <definedName name="_ednref2" localSheetId="0">'1 кв.'!$A$62</definedName>
    <definedName name="_ednref3" localSheetId="0">'1 кв.'!$D$61</definedName>
    <definedName name="_ednref4" localSheetId="0">'1 кв.'!$D$62</definedName>
    <definedName name="_xlnm.Print_Area" localSheetId="0">'1 кв.'!$A$1:$E$61</definedName>
    <definedName name="_xlnm.Print_Area" localSheetId="1">'2 кв.'!$A$1:$E$68</definedName>
  </definedNames>
  <calcPr calcId="145621"/>
</workbook>
</file>

<file path=xl/calcChain.xml><?xml version="1.0" encoding="utf-8"?>
<calcChain xmlns="http://schemas.openxmlformats.org/spreadsheetml/2006/main">
  <c r="G36" i="2" l="1"/>
  <c r="G37" i="2"/>
  <c r="G42" i="2"/>
  <c r="G40" i="2"/>
  <c r="E40" i="2"/>
  <c r="B66" i="2"/>
  <c r="E42" i="2" l="1"/>
  <c r="E43" i="2"/>
  <c r="E44" i="2"/>
  <c r="E41" i="2"/>
  <c r="E39" i="2"/>
  <c r="E38" i="2"/>
  <c r="E35" i="2"/>
  <c r="E34" i="2"/>
  <c r="E33" i="2"/>
  <c r="E32" i="2"/>
  <c r="E31" i="2"/>
  <c r="E30" i="2"/>
  <c r="E29" i="2"/>
  <c r="E28" i="2"/>
  <c r="E47" i="2" l="1"/>
  <c r="E44" i="1"/>
  <c r="E43" i="1"/>
  <c r="E42" i="1"/>
  <c r="E41" i="1"/>
  <c r="E40" i="1"/>
  <c r="E39" i="1" l="1"/>
  <c r="G39" i="2" s="1"/>
  <c r="E38" i="1"/>
  <c r="G38" i="2" s="1"/>
  <c r="E34" i="1"/>
  <c r="G34" i="2" s="1"/>
  <c r="E33" i="1"/>
  <c r="G33" i="2" s="1"/>
  <c r="E32" i="1" l="1"/>
  <c r="G32" i="2" s="1"/>
  <c r="E31" i="1"/>
  <c r="G31" i="2" s="1"/>
  <c r="E30" i="1"/>
  <c r="G30" i="2" s="1"/>
  <c r="E29" i="1"/>
  <c r="G29" i="2" s="1"/>
  <c r="E35" i="1" l="1"/>
  <c r="G35" i="2" s="1"/>
  <c r="E28" i="1"/>
  <c r="G28" i="2" s="1"/>
  <c r="E47" i="1" l="1"/>
  <c r="B67" i="2" s="1"/>
</calcChain>
</file>

<file path=xl/sharedStrings.xml><?xml version="1.0" encoding="utf-8"?>
<sst xmlns="http://schemas.openxmlformats.org/spreadsheetml/2006/main" count="185" uniqueCount="81">
  <si>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</si>
  <si>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</si>
  <si>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</si>
  <si>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</si>
  <si>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</si>
  <si>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</si>
  <si>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</si>
  <si>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</si>
  <si>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</si>
  <si>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</si>
  <si>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</si>
  <si>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</si>
  <si>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</si>
  <si>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</si>
  <si>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</si>
  <si>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</si>
  <si>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</si>
  <si>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</si>
  <si>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</si>
  <si>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</si>
  <si>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</si>
  <si>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</si>
  <si>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</si>
  <si>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</si>
  <si>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</si>
  <si>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</si>
  <si>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</si>
  <si>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</si>
  <si>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</si>
  <si>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</si>
  <si>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</si>
  <si>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</si>
  <si>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</si>
  <si>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</si>
  <si>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</si>
  <si>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</si>
  <si>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</si>
  <si>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</si>
  <si>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</si>
  <si>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</si>
  <si>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</si>
  <si>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</si>
  <si>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</si>
  <si>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</si>
  <si>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Правды, д.2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</si>
  <si>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Белогорцевой Татьяны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</si>
  <si>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№25 от 28.03.2015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</si>
  <si>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№26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</si>
  <si>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Правды</t>
    </r>
  </si>
  <si>
    <t>Итого:</t>
  </si>
  <si>
    <t>Ремонт качелей надет.площадке</t>
  </si>
  <si>
    <t xml:space="preserve">Осмотр квартир 30,59  на протекание </t>
  </si>
  <si>
    <t>Очистка снега на крыше, ремонт кровли (кв.30)</t>
  </si>
  <si>
    <t>Уборка подвальных помещений (кв.48)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</si>
  <si>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</si>
  <si>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</si>
  <si>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</si>
  <si>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</si>
  <si>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</si>
  <si>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</si>
  <si>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Белогорцевой Т.В.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</si>
  <si>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одна тысяча девятьсот пятьдесят восемь ( прописью) рублей 02 копейки.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</si>
  <si>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</si>
  <si>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</si>
  <si>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закрепление провода (кв.37)</t>
  </si>
  <si>
    <t>Заделка швов герметиком (кв.19)</t>
  </si>
  <si>
    <t xml:space="preserve">Ремонт горки, установка досок настила </t>
  </si>
  <si>
    <t>Покраска скамеек, урн, ковровыбивалки для белья (кв.48)</t>
  </si>
  <si>
    <t>апрель</t>
  </si>
  <si>
    <t>май</t>
  </si>
  <si>
    <t>июнь</t>
  </si>
  <si>
    <t>2 квартал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</si>
  <si>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</si>
  <si>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</si>
  <si>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</si>
  <si>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</si>
  <si>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</si>
  <si>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</si>
  <si>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t>Масленица</t>
  </si>
  <si>
    <t xml:space="preserve">изготовление и установка трапа над канавой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</si>
  <si>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три тысячи восемьсот шестьдесят четыре (прописью) рубля 91 копейка.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</si>
</sst>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4" fillId="0" borderId="0" xfId="0" applyFont="1"/>
    <xf numFmtId="43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19" zoomScaleNormal="100" zoomScaleSheetLayoutView="100" workbookViewId="0">
      <selection activeCell="F26" sqref="F2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2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8" t="s">
        <v>15</v>
      </c>
      <c r="E4" s="4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44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ht="7.5" customHeight="1" x14ac:dyDescent="0.25">
      <c r="A9" s="41"/>
      <c r="B9" s="41"/>
      <c r="C9" s="41"/>
      <c r="D9" s="41"/>
      <c r="E9" s="41"/>
    </row>
    <row r="10" spans="1:5" x14ac:dyDescent="0.25">
      <c r="A10" s="42" t="s">
        <v>45</v>
      </c>
      <c r="B10" s="42"/>
      <c r="C10" s="42"/>
      <c r="D10" s="42"/>
      <c r="E10" s="42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1"/>
      <c r="B12" s="41"/>
      <c r="C12" s="41"/>
      <c r="D12" s="41"/>
      <c r="E12" s="41"/>
    </row>
    <row r="13" spans="1:5" ht="30.75" customHeight="1" x14ac:dyDescent="0.25">
      <c r="A13" s="42" t="s">
        <v>46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40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2" t="s">
        <v>41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47</v>
      </c>
      <c r="B24" s="42"/>
      <c r="C24" s="42"/>
      <c r="D24" s="42"/>
      <c r="E24" s="42"/>
    </row>
    <row r="25" spans="1:7" ht="33.75" customHeight="1" x14ac:dyDescent="0.25">
      <c r="A25" s="51" t="s">
        <v>48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2737.6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15932.831999999999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18478.8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16507.727999999996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12319.199999999999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5009.808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1231.92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0.43</v>
      </c>
      <c r="E34" s="11">
        <f>D34*F26*G26</f>
        <v>3531.5039999999999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</v>
      </c>
      <c r="E35" s="11">
        <f>D35*F26*G26</f>
        <v>821.28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0.28999999999999998</v>
      </c>
      <c r="E36" s="11">
        <v>3600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0.28000000000000003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5174.0639999999994</v>
      </c>
    </row>
    <row r="39" spans="1:6" ht="15.75" thickBot="1" x14ac:dyDescent="0.3">
      <c r="A39" s="24" t="s">
        <v>39</v>
      </c>
      <c r="B39" s="25" t="s">
        <v>42</v>
      </c>
      <c r="C39" s="26" t="s">
        <v>5</v>
      </c>
      <c r="D39" s="26">
        <v>3.3</v>
      </c>
      <c r="E39" s="27">
        <f>D39*F26*G26</f>
        <v>27102.239999999998</v>
      </c>
    </row>
    <row r="40" spans="1:6" x14ac:dyDescent="0.25">
      <c r="A40" s="21" t="s">
        <v>50</v>
      </c>
      <c r="B40" s="3" t="s">
        <v>54</v>
      </c>
      <c r="C40" s="22" t="s">
        <v>55</v>
      </c>
      <c r="D40" s="28">
        <v>1.33</v>
      </c>
      <c r="E40" s="23">
        <f>D40*F41</f>
        <v>157.49860000000001</v>
      </c>
    </row>
    <row r="41" spans="1:6" ht="30" x14ac:dyDescent="0.25">
      <c r="A41" s="20" t="s">
        <v>51</v>
      </c>
      <c r="B41" s="3" t="s">
        <v>54</v>
      </c>
      <c r="C41" s="3" t="s">
        <v>55</v>
      </c>
      <c r="D41" s="29">
        <v>2</v>
      </c>
      <c r="E41" s="11">
        <f>D41*F41</f>
        <v>236.84</v>
      </c>
      <c r="F41" s="2">
        <v>118.42</v>
      </c>
    </row>
    <row r="42" spans="1:6" ht="30" x14ac:dyDescent="0.25">
      <c r="A42" s="20" t="s">
        <v>52</v>
      </c>
      <c r="B42" s="3" t="s">
        <v>54</v>
      </c>
      <c r="C42" s="3" t="s">
        <v>55</v>
      </c>
      <c r="D42" s="29">
        <v>8</v>
      </c>
      <c r="E42" s="11">
        <f>D42*F41</f>
        <v>947.36</v>
      </c>
    </row>
    <row r="43" spans="1:6" ht="30" x14ac:dyDescent="0.25">
      <c r="A43" s="30" t="s">
        <v>53</v>
      </c>
      <c r="B43" s="31" t="s">
        <v>54</v>
      </c>
      <c r="C43" s="31" t="s">
        <v>55</v>
      </c>
      <c r="D43" s="32">
        <v>56</v>
      </c>
      <c r="E43" s="33">
        <f>D43*F41</f>
        <v>6631.52</v>
      </c>
    </row>
    <row r="44" spans="1:6" ht="30.75" thickBot="1" x14ac:dyDescent="0.3">
      <c r="A44" s="36" t="s">
        <v>79</v>
      </c>
      <c r="B44" s="26" t="s">
        <v>54</v>
      </c>
      <c r="C44" s="26" t="s">
        <v>55</v>
      </c>
      <c r="D44" s="37">
        <v>6</v>
      </c>
      <c r="E44" s="27">
        <f>D44*F41</f>
        <v>710.52</v>
      </c>
    </row>
    <row r="45" spans="1:6" x14ac:dyDescent="0.25">
      <c r="A45" s="34" t="s">
        <v>56</v>
      </c>
      <c r="B45" s="35" t="s">
        <v>57</v>
      </c>
      <c r="C45" s="22" t="s">
        <v>58</v>
      </c>
      <c r="D45" s="22"/>
      <c r="E45" s="23">
        <v>3564.91</v>
      </c>
    </row>
    <row r="46" spans="1:6" x14ac:dyDescent="0.25">
      <c r="A46" s="10"/>
      <c r="B46" s="12"/>
      <c r="C46" s="3"/>
      <c r="D46" s="3"/>
      <c r="E46" s="11"/>
    </row>
    <row r="47" spans="1:6" s="19" customFormat="1" ht="14.25" x14ac:dyDescent="0.2">
      <c r="A47" s="15" t="s">
        <v>49</v>
      </c>
      <c r="B47" s="16"/>
      <c r="C47" s="17"/>
      <c r="D47" s="17"/>
      <c r="E47" s="18">
        <f>SUM(E28:E46)</f>
        <v>121958.0246</v>
      </c>
    </row>
    <row r="49" spans="1:5" ht="42.75" customHeight="1" x14ac:dyDescent="0.25">
      <c r="A49" s="42" t="s">
        <v>61</v>
      </c>
      <c r="B49" s="42"/>
      <c r="C49" s="42"/>
      <c r="D49" s="42"/>
      <c r="E49" s="42"/>
    </row>
    <row r="50" spans="1:5" ht="30" customHeight="1" x14ac:dyDescent="0.25">
      <c r="A50" s="42" t="s">
        <v>23</v>
      </c>
      <c r="B50" s="42"/>
      <c r="C50" s="42"/>
      <c r="D50" s="42"/>
      <c r="E50" s="42"/>
    </row>
    <row r="51" spans="1:5" x14ac:dyDescent="0.25">
      <c r="A51" s="42" t="s">
        <v>22</v>
      </c>
      <c r="B51" s="42"/>
      <c r="C51" s="42"/>
      <c r="D51" s="42"/>
      <c r="E51" s="42"/>
    </row>
    <row r="52" spans="1:5" ht="31.5" customHeight="1" x14ac:dyDescent="0.25">
      <c r="A52" s="42" t="s">
        <v>62</v>
      </c>
      <c r="B52" s="42"/>
      <c r="C52" s="42"/>
      <c r="D52" s="42"/>
      <c r="E52" s="42"/>
    </row>
    <row r="53" spans="1:5" x14ac:dyDescent="0.25">
      <c r="A53" s="42" t="s">
        <v>20</v>
      </c>
      <c r="B53" s="42"/>
      <c r="C53" s="42"/>
      <c r="D53" s="42"/>
      <c r="E53" s="42"/>
    </row>
    <row r="54" spans="1:5" x14ac:dyDescent="0.25">
      <c r="A54" s="53" t="s">
        <v>6</v>
      </c>
      <c r="B54" s="53"/>
      <c r="C54" s="53"/>
      <c r="D54" s="53"/>
      <c r="E54" s="53"/>
    </row>
    <row r="55" spans="1:5" x14ac:dyDescent="0.25">
      <c r="A55" s="42" t="s">
        <v>20</v>
      </c>
      <c r="B55" s="42"/>
      <c r="C55" s="42"/>
      <c r="D55" s="42"/>
      <c r="E55" s="42"/>
    </row>
    <row r="56" spans="1:5" ht="15" customHeight="1" x14ac:dyDescent="0.25">
      <c r="A56" s="54" t="s">
        <v>59</v>
      </c>
      <c r="B56" s="54"/>
      <c r="C56" s="54"/>
      <c r="D56" s="54"/>
      <c r="E56" s="8"/>
    </row>
    <row r="57" spans="1:5" ht="11.25" customHeight="1" x14ac:dyDescent="0.25">
      <c r="B57" s="52" t="s">
        <v>21</v>
      </c>
      <c r="C57" s="52"/>
      <c r="D57" s="52"/>
      <c r="E57" s="9" t="s">
        <v>7</v>
      </c>
    </row>
    <row r="58" spans="1:5" x14ac:dyDescent="0.25">
      <c r="A58" s="6"/>
      <c r="B58" s="6"/>
      <c r="C58" s="6"/>
      <c r="D58" s="6"/>
      <c r="E58" s="6"/>
    </row>
    <row r="59" spans="1:5" ht="15" customHeight="1" x14ac:dyDescent="0.25">
      <c r="A59" s="55" t="s">
        <v>60</v>
      </c>
      <c r="B59" s="55"/>
      <c r="C59" s="55"/>
      <c r="D59" s="55"/>
      <c r="E59" s="8"/>
    </row>
    <row r="60" spans="1:5" ht="11.25" customHeight="1" x14ac:dyDescent="0.25">
      <c r="B60" s="52" t="s">
        <v>21</v>
      </c>
      <c r="C60" s="52"/>
      <c r="D60" s="52"/>
      <c r="E60" s="9" t="s">
        <v>7</v>
      </c>
    </row>
  </sheetData>
  <mergeCells count="34">
    <mergeCell ref="B57:D57"/>
    <mergeCell ref="B60:D60"/>
    <mergeCell ref="A51:E51"/>
    <mergeCell ref="A52:E52"/>
    <mergeCell ref="A53:E53"/>
    <mergeCell ref="A54:E54"/>
    <mergeCell ref="A55:E55"/>
    <mergeCell ref="A56:D56"/>
    <mergeCell ref="A59:D59"/>
    <mergeCell ref="A24:E24"/>
    <mergeCell ref="A25:E25"/>
    <mergeCell ref="A26:E26"/>
    <mergeCell ref="A49:E49"/>
    <mergeCell ref="A50:E5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topLeftCell="A46" zoomScaleNormal="100" zoomScaleSheetLayoutView="100" workbookViewId="0">
      <selection activeCell="G52" sqref="G52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7.5703125" style="2" customWidth="1"/>
    <col min="9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29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38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8" t="s">
        <v>63</v>
      </c>
      <c r="E4" s="48"/>
    </row>
    <row r="5" spans="1:5" x14ac:dyDescent="0.25">
      <c r="A5" s="38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44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1"/>
      <c r="B9" s="41"/>
      <c r="C9" s="41"/>
      <c r="D9" s="41"/>
      <c r="E9" s="41"/>
    </row>
    <row r="10" spans="1:5" x14ac:dyDescent="0.25">
      <c r="A10" s="42" t="s">
        <v>45</v>
      </c>
      <c r="B10" s="42"/>
      <c r="C10" s="42"/>
      <c r="D10" s="42"/>
      <c r="E10" s="42"/>
    </row>
    <row r="11" spans="1:5" ht="30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2" t="s">
        <v>46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40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39"/>
      <c r="B18" s="38"/>
      <c r="C18" s="38"/>
      <c r="D18" s="38"/>
      <c r="E18" s="38"/>
    </row>
    <row r="19" spans="1:7" x14ac:dyDescent="0.25">
      <c r="A19" s="42" t="s">
        <v>41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47</v>
      </c>
      <c r="B24" s="42"/>
      <c r="C24" s="42"/>
      <c r="D24" s="42"/>
      <c r="E24" s="42"/>
    </row>
    <row r="25" spans="1:7" ht="33.75" customHeight="1" x14ac:dyDescent="0.25">
      <c r="A25" s="51" t="s">
        <v>48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2736.6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12643.091999999999</v>
      </c>
      <c r="G28" s="60">
        <f>E28+'1 кв.'!E28</f>
        <v>28575.923999999999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18472.05</v>
      </c>
      <c r="G29" s="60">
        <f>E29+'1 кв.'!E29</f>
        <v>36950.85</v>
      </c>
    </row>
    <row r="30" spans="1:7" ht="38.25" x14ac:dyDescent="0.25">
      <c r="A30" s="10" t="s">
        <v>31</v>
      </c>
      <c r="B30" s="12" t="s">
        <v>72</v>
      </c>
      <c r="C30" s="3" t="s">
        <v>5</v>
      </c>
      <c r="D30" s="3">
        <v>2.0499999999999998</v>
      </c>
      <c r="E30" s="11">
        <f>D30*F26*G26</f>
        <v>16830.09</v>
      </c>
      <c r="G30" s="60">
        <f>E30+'1 кв.'!E30</f>
        <v>33337.817999999999</v>
      </c>
    </row>
    <row r="31" spans="1:7" ht="38.25" x14ac:dyDescent="0.25">
      <c r="A31" s="10" t="s">
        <v>32</v>
      </c>
      <c r="B31" s="12" t="s">
        <v>72</v>
      </c>
      <c r="C31" s="3" t="s">
        <v>5</v>
      </c>
      <c r="D31" s="3">
        <v>1.55</v>
      </c>
      <c r="E31" s="11">
        <f>D31*F26*G26</f>
        <v>12725.189999999999</v>
      </c>
      <c r="G31" s="60">
        <f>E31+'1 кв.'!E31</f>
        <v>25044.39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5007.9779999999992</v>
      </c>
      <c r="G32" s="60">
        <f>E32+'1 кв.'!E32</f>
        <v>10017.786</v>
      </c>
    </row>
    <row r="33" spans="1:7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1231.4699999999998</v>
      </c>
      <c r="G33" s="60">
        <f>E33+'1 кв.'!E33</f>
        <v>2463.39</v>
      </c>
    </row>
    <row r="34" spans="1:7" ht="60" x14ac:dyDescent="0.25">
      <c r="A34" s="10" t="s">
        <v>28</v>
      </c>
      <c r="B34" s="12" t="s">
        <v>72</v>
      </c>
      <c r="C34" s="3" t="s">
        <v>5</v>
      </c>
      <c r="D34" s="3">
        <v>0.46</v>
      </c>
      <c r="E34" s="11">
        <f>D34*F26*G26</f>
        <v>3776.5079999999998</v>
      </c>
      <c r="G34" s="60">
        <f>E34+'1 кв.'!E34</f>
        <v>7308.0119999999997</v>
      </c>
    </row>
    <row r="35" spans="1:7" ht="38.25" x14ac:dyDescent="0.25">
      <c r="A35" s="10" t="s">
        <v>27</v>
      </c>
      <c r="B35" s="12" t="s">
        <v>72</v>
      </c>
      <c r="C35" s="3" t="s">
        <v>5</v>
      </c>
      <c r="D35" s="3">
        <v>0.1</v>
      </c>
      <c r="E35" s="11">
        <f>D35*F26*G26</f>
        <v>820.98</v>
      </c>
      <c r="G35" s="60">
        <f>E35+'1 кв.'!E35</f>
        <v>1642.26</v>
      </c>
    </row>
    <row r="36" spans="1:7" ht="60" x14ac:dyDescent="0.25">
      <c r="A36" s="10" t="s">
        <v>43</v>
      </c>
      <c r="B36" s="12" t="s">
        <v>36</v>
      </c>
      <c r="C36" s="3" t="s">
        <v>5</v>
      </c>
      <c r="D36" s="3">
        <v>0.28999999999999998</v>
      </c>
      <c r="E36" s="11">
        <v>0</v>
      </c>
      <c r="G36" s="60">
        <f>E36+'1 кв.'!E36</f>
        <v>3600</v>
      </c>
    </row>
    <row r="37" spans="1:7" ht="38.25" x14ac:dyDescent="0.25">
      <c r="A37" s="10" t="s">
        <v>37</v>
      </c>
      <c r="B37" s="12" t="s">
        <v>38</v>
      </c>
      <c r="C37" s="3" t="s">
        <v>5</v>
      </c>
      <c r="D37" s="3">
        <v>0.28000000000000003</v>
      </c>
      <c r="E37" s="11">
        <v>0</v>
      </c>
      <c r="G37" s="60">
        <f>E37+'1 кв.'!E37</f>
        <v>0</v>
      </c>
    </row>
    <row r="38" spans="1:7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22659.047999999995</v>
      </c>
      <c r="G38" s="60">
        <f>E38+'1 кв.'!E38</f>
        <v>27833.111999999994</v>
      </c>
    </row>
    <row r="39" spans="1:7" ht="15.75" thickBot="1" x14ac:dyDescent="0.3">
      <c r="A39" s="24" t="s">
        <v>39</v>
      </c>
      <c r="B39" s="25" t="s">
        <v>42</v>
      </c>
      <c r="C39" s="26" t="s">
        <v>5</v>
      </c>
      <c r="D39" s="26">
        <v>3.2</v>
      </c>
      <c r="E39" s="27">
        <f>D39*F26*G26</f>
        <v>26271.360000000001</v>
      </c>
      <c r="G39" s="60">
        <f>E39+'1 кв.'!E39</f>
        <v>53373.599999999999</v>
      </c>
    </row>
    <row r="40" spans="1:7" ht="15.75" thickBot="1" x14ac:dyDescent="0.3">
      <c r="A40" s="24" t="s">
        <v>56</v>
      </c>
      <c r="B40" s="25" t="s">
        <v>71</v>
      </c>
      <c r="C40" s="26" t="s">
        <v>58</v>
      </c>
      <c r="D40" s="26"/>
      <c r="E40" s="27">
        <f>3692.92+4608.34+899.52</f>
        <v>9200.7800000000007</v>
      </c>
      <c r="G40" s="60">
        <f>E40+'1 кв.'!E45</f>
        <v>12765.69</v>
      </c>
    </row>
    <row r="41" spans="1:7" x14ac:dyDescent="0.25">
      <c r="A41" s="20" t="s">
        <v>64</v>
      </c>
      <c r="B41" s="31" t="s">
        <v>68</v>
      </c>
      <c r="C41" s="31" t="s">
        <v>55</v>
      </c>
      <c r="D41" s="32">
        <v>1</v>
      </c>
      <c r="E41" s="33">
        <f>D41*126.7</f>
        <v>126.7</v>
      </c>
    </row>
    <row r="42" spans="1:7" ht="30" x14ac:dyDescent="0.25">
      <c r="A42" s="20" t="s">
        <v>65</v>
      </c>
      <c r="B42" s="31" t="s">
        <v>69</v>
      </c>
      <c r="C42" s="31" t="s">
        <v>55</v>
      </c>
      <c r="D42" s="32">
        <v>2.5</v>
      </c>
      <c r="E42" s="33">
        <f t="shared" ref="E42:E44" si="0">D42*126.7</f>
        <v>316.75</v>
      </c>
      <c r="G42" s="60">
        <f>E41+E42+E43+E44+'1 кв.'!E44+'1 кв.'!E43+'1 кв.'!E42+'1 кв.'!E41+'1 кв.'!E40</f>
        <v>11322.899600000002</v>
      </c>
    </row>
    <row r="43" spans="1:7" ht="30" x14ac:dyDescent="0.25">
      <c r="A43" s="20" t="s">
        <v>66</v>
      </c>
      <c r="B43" s="31" t="s">
        <v>70</v>
      </c>
      <c r="C43" s="31" t="s">
        <v>55</v>
      </c>
      <c r="D43" s="32">
        <v>1.33</v>
      </c>
      <c r="E43" s="33">
        <f t="shared" si="0"/>
        <v>168.51100000000002</v>
      </c>
    </row>
    <row r="44" spans="1:7" ht="30" customHeight="1" x14ac:dyDescent="0.25">
      <c r="A44" s="20" t="s">
        <v>67</v>
      </c>
      <c r="B44" s="31" t="s">
        <v>70</v>
      </c>
      <c r="C44" s="31" t="s">
        <v>55</v>
      </c>
      <c r="D44" s="32">
        <v>16</v>
      </c>
      <c r="E44" s="33">
        <f t="shared" si="0"/>
        <v>2027.2</v>
      </c>
    </row>
    <row r="45" spans="1:7" x14ac:dyDescent="0.25">
      <c r="A45" s="20" t="s">
        <v>78</v>
      </c>
      <c r="B45" s="31"/>
      <c r="C45" s="31"/>
      <c r="D45" s="32"/>
      <c r="E45" s="33">
        <v>1587.2</v>
      </c>
    </row>
    <row r="46" spans="1:7" x14ac:dyDescent="0.25">
      <c r="A46" s="10"/>
      <c r="B46" s="12"/>
      <c r="C46" s="3"/>
      <c r="D46" s="3"/>
      <c r="E46" s="11"/>
    </row>
    <row r="47" spans="1:7" s="19" customFormat="1" ht="14.25" x14ac:dyDescent="0.2">
      <c r="A47" s="15" t="s">
        <v>49</v>
      </c>
      <c r="B47" s="16"/>
      <c r="C47" s="17"/>
      <c r="D47" s="17"/>
      <c r="E47" s="18">
        <f>SUM(E28:E46)</f>
        <v>133864.90700000001</v>
      </c>
    </row>
    <row r="49" spans="1:8" ht="42.75" customHeight="1" x14ac:dyDescent="0.25">
      <c r="A49" s="42" t="s">
        <v>80</v>
      </c>
      <c r="B49" s="42"/>
      <c r="C49" s="42"/>
      <c r="D49" s="42"/>
      <c r="E49" s="42"/>
    </row>
    <row r="50" spans="1:8" ht="30" customHeight="1" x14ac:dyDescent="0.25">
      <c r="A50" s="42" t="s">
        <v>23</v>
      </c>
      <c r="B50" s="42"/>
      <c r="C50" s="42"/>
      <c r="D50" s="42"/>
      <c r="E50" s="42"/>
    </row>
    <row r="51" spans="1:8" x14ac:dyDescent="0.25">
      <c r="A51" s="42" t="s">
        <v>22</v>
      </c>
      <c r="B51" s="42"/>
      <c r="C51" s="42"/>
      <c r="D51" s="42"/>
      <c r="E51" s="42"/>
      <c r="F51" s="19"/>
      <c r="G51" s="19"/>
      <c r="H51" s="40"/>
    </row>
    <row r="52" spans="1:8" ht="31.5" customHeight="1" x14ac:dyDescent="0.25">
      <c r="A52" s="42" t="s">
        <v>62</v>
      </c>
      <c r="B52" s="42"/>
      <c r="C52" s="42"/>
      <c r="D52" s="42"/>
      <c r="E52" s="42"/>
    </row>
    <row r="53" spans="1:8" x14ac:dyDescent="0.25">
      <c r="A53" s="42" t="s">
        <v>20</v>
      </c>
      <c r="B53" s="42"/>
      <c r="C53" s="42"/>
      <c r="D53" s="42"/>
      <c r="E53" s="42"/>
    </row>
    <row r="54" spans="1:8" x14ac:dyDescent="0.25">
      <c r="A54" s="53" t="s">
        <v>6</v>
      </c>
      <c r="B54" s="53"/>
      <c r="C54" s="53"/>
      <c r="D54" s="53"/>
      <c r="E54" s="53"/>
    </row>
    <row r="55" spans="1:8" x14ac:dyDescent="0.25">
      <c r="A55" s="42" t="s">
        <v>20</v>
      </c>
      <c r="B55" s="42"/>
      <c r="C55" s="42"/>
      <c r="D55" s="42"/>
      <c r="E55" s="42"/>
    </row>
    <row r="56" spans="1:8" ht="15" customHeight="1" x14ac:dyDescent="0.25">
      <c r="A56" s="54" t="s">
        <v>59</v>
      </c>
      <c r="B56" s="54"/>
      <c r="C56" s="54"/>
      <c r="D56" s="54"/>
      <c r="E56" s="8"/>
    </row>
    <row r="57" spans="1:8" ht="11.25" customHeight="1" x14ac:dyDescent="0.25">
      <c r="B57" s="52" t="s">
        <v>21</v>
      </c>
      <c r="C57" s="52"/>
      <c r="D57" s="52"/>
      <c r="E57" s="9" t="s">
        <v>7</v>
      </c>
    </row>
    <row r="58" spans="1:8" x14ac:dyDescent="0.25">
      <c r="A58" s="39"/>
      <c r="B58" s="39"/>
      <c r="C58" s="39"/>
      <c r="D58" s="39"/>
      <c r="E58" s="39"/>
    </row>
    <row r="59" spans="1:8" ht="15" customHeight="1" x14ac:dyDescent="0.25">
      <c r="A59" s="55" t="s">
        <v>60</v>
      </c>
      <c r="B59" s="55"/>
      <c r="C59" s="55"/>
      <c r="D59" s="55"/>
      <c r="E59" s="8"/>
    </row>
    <row r="60" spans="1:8" ht="11.25" customHeight="1" x14ac:dyDescent="0.25">
      <c r="B60" s="52" t="s">
        <v>21</v>
      </c>
      <c r="C60" s="52"/>
      <c r="D60" s="52"/>
      <c r="E60" s="9" t="s">
        <v>7</v>
      </c>
    </row>
    <row r="63" spans="1:8" x14ac:dyDescent="0.25">
      <c r="A63" s="19" t="s">
        <v>73</v>
      </c>
    </row>
    <row r="64" spans="1:8" x14ac:dyDescent="0.25">
      <c r="A64" s="2" t="s">
        <v>74</v>
      </c>
      <c r="B64" s="56">
        <v>155730.64000000001</v>
      </c>
    </row>
    <row r="65" spans="1:2" ht="15.75" x14ac:dyDescent="0.25">
      <c r="A65" s="57" t="s">
        <v>75</v>
      </c>
      <c r="B65" s="58">
        <v>281678.28000000003</v>
      </c>
    </row>
    <row r="66" spans="1:2" x14ac:dyDescent="0.25">
      <c r="A66" s="2" t="s">
        <v>77</v>
      </c>
      <c r="B66" s="58">
        <f>273532.37+4200</f>
        <v>277732.37</v>
      </c>
    </row>
    <row r="67" spans="1:2" x14ac:dyDescent="0.25">
      <c r="A67" s="59" t="s">
        <v>76</v>
      </c>
      <c r="B67" s="56">
        <f>B64+B66-('1 кв.'!E47+'2 кв.'!E47)</f>
        <v>177640.0784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9:E4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6:D56"/>
    <mergeCell ref="B57:D57"/>
    <mergeCell ref="A59:D59"/>
    <mergeCell ref="B60:D60"/>
    <mergeCell ref="A50:E50"/>
    <mergeCell ref="A51:E51"/>
    <mergeCell ref="A52:E52"/>
    <mergeCell ref="A53:E53"/>
    <mergeCell ref="A54:E54"/>
    <mergeCell ref="A55:E5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2016-08-04T12:43:48Z</dcterms:modified>
</cp:coreProperties>
</file>