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кв.'!$A$1:$E$63</definedName>
    <definedName name="_xlnm.Print_Area" localSheetId="2">'3 кв.'!$A$1:$E$66</definedName>
    <definedName name="_xlnm.Print_Area" localSheetId="3">'4 кв.'!$A$1:$E$60</definedName>
    <definedName name="_xlnm.Print_Area" localSheetId="4">'годовой отчет'!$A$1:$C$36</definedName>
  </definedNames>
  <calcPr calcId="145621"/>
</workbook>
</file>

<file path=xl/calcChain.xml><?xml version="1.0" encoding="utf-8"?>
<calcChain xmlns="http://schemas.openxmlformats.org/spreadsheetml/2006/main">
  <c r="C23" i="5" l="1"/>
  <c r="C8" i="5" l="1"/>
  <c r="C7" i="5"/>
  <c r="C6" i="5"/>
  <c r="C14" i="5"/>
  <c r="C15" i="5"/>
  <c r="C16" i="5"/>
  <c r="C17" i="5"/>
  <c r="C18" i="5"/>
  <c r="C19" i="5"/>
  <c r="C20" i="5"/>
  <c r="C21" i="5"/>
  <c r="C22" i="5"/>
  <c r="C13" i="5"/>
  <c r="C11" i="5"/>
  <c r="C12" i="5"/>
  <c r="C34" i="5"/>
  <c r="E37" i="4"/>
  <c r="E36" i="4"/>
  <c r="E34" i="4"/>
  <c r="E33" i="4"/>
  <c r="E32" i="4"/>
  <c r="E31" i="4"/>
  <c r="E30" i="4"/>
  <c r="E29" i="4"/>
  <c r="E28" i="4"/>
  <c r="E40" i="4" s="1"/>
  <c r="B60" i="4" s="1"/>
  <c r="C9" i="5"/>
  <c r="C24" i="5" l="1"/>
  <c r="B66" i="3"/>
  <c r="E34" i="3"/>
  <c r="E46" i="3"/>
  <c r="E41" i="3"/>
  <c r="E44" i="3"/>
  <c r="E40" i="3"/>
  <c r="E42" i="3"/>
  <c r="E43" i="3"/>
  <c r="E39" i="3" l="1"/>
  <c r="E37" i="3"/>
  <c r="E36" i="3"/>
  <c r="E33" i="3"/>
  <c r="E32" i="3"/>
  <c r="E31" i="3"/>
  <c r="E30" i="3"/>
  <c r="E29" i="3"/>
  <c r="E28" i="3"/>
  <c r="E39" i="2" l="1"/>
  <c r="E37" i="2"/>
  <c r="E36" i="2"/>
  <c r="E34" i="2"/>
  <c r="E33" i="2"/>
  <c r="E32" i="2"/>
  <c r="E31" i="2"/>
  <c r="E30" i="2"/>
  <c r="E29" i="2"/>
  <c r="E28" i="2"/>
  <c r="E41" i="2" l="1"/>
  <c r="B61" i="2" s="1"/>
  <c r="E32" i="1"/>
  <c r="E31" i="1"/>
  <c r="E30" i="1"/>
  <c r="E37" i="1" l="1"/>
  <c r="E36" i="1"/>
  <c r="E33" i="1"/>
  <c r="E29" i="1" l="1"/>
  <c r="E34" i="1" l="1"/>
  <c r="E28" i="1"/>
  <c r="E40" i="1" l="1"/>
</calcChain>
</file>

<file path=xl/sharedStrings.xml><?xml version="1.0" encoding="utf-8"?>
<sst xmlns="http://schemas.openxmlformats.org/spreadsheetml/2006/main" count="354" uniqueCount="99">
  <si>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</si>
  <si>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</si>
  <si>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</si>
  <si>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</si>
  <si>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</si>
  <si>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</si>
  <si>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</si>
  <si>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</si>
  <si>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</si>
  <si>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</si>
  <si>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</si>
  <si>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</si>
  <si>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</si>
  <si>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</si>
  <si>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</si>
  <si>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</si>
  <si>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</si>
  <si>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</si>
  <si>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</si>
  <si>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</si>
  <si>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</si>
  <si>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</si>
  <si>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</si>
  <si>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</si>
  <si>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</si>
  <si>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</si>
  <si>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</si>
  <si>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</si>
  <si>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</si>
  <si>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</si>
  <si>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</si>
  <si>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</si>
  <si>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</si>
  <si>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</si>
  <si>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</si>
  <si>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</si>
  <si>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</si>
  <si>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Юбилейная,35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</si>
  <si>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Укустовой Любови Андреевны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</si>
  <si>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</si>
  <si>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</si>
  <si>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</si>
  <si>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</si>
  <si>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</si>
  <si>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ХВС</t>
  </si>
  <si>
    <t>Согласно регламента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</si>
  <si>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</si>
  <si>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</si>
  <si>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</si>
  <si>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Укустовой Л.А.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</si>
  <si>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</si>
  <si>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</si>
  <si>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</si>
  <si>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триста семьдесят девять (прописью) рублей 02 копейки.</t>
    </r>
  </si>
  <si>
    <t>"30" 06  2016 г.</t>
  </si>
  <si>
    <t>2 квартал</t>
  </si>
  <si>
    <t>Замена счетчика холодной воды (кв.3)</t>
  </si>
  <si>
    <t>июнь</t>
  </si>
  <si>
    <t>ч/час</t>
  </si>
  <si>
    <t xml:space="preserve">определена приложением № 4 к договору 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</si>
  <si>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</si>
  <si>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</si>
  <si>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</si>
  <si>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</si>
  <si>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</si>
  <si>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</si>
  <si>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одиннадцать тысяч девятьсот шестьдесят три (прописью) рубля 00 копеек.</t>
  </si>
  <si>
    <t>"30" 09  2016 г.</t>
  </si>
  <si>
    <t>3 квартал</t>
  </si>
  <si>
    <t>Проверка вент каналов (кв.1)</t>
  </si>
  <si>
    <t>Ремонт мягкой кровли (кв.3)</t>
  </si>
  <si>
    <t>Закрепление примыканий к вент.трубе (кв.3)</t>
  </si>
  <si>
    <t>Окраска оголовков вент.трубы (кв.3)</t>
  </si>
  <si>
    <t>Штукатурка вент каналов (кв.3)</t>
  </si>
  <si>
    <t>август</t>
  </si>
  <si>
    <t>сентябрь</t>
  </si>
  <si>
    <t xml:space="preserve">           2. Всего за период с "01" 07 2016 г. по "30" 09 2016 г. выполнено работ (оказано услуг) на общую сумму двадцать две тысячи девятьсот один рубль 65 копеек.</t>
  </si>
  <si>
    <t>Ремонт мягкой кровли 56м2 (кв.3)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</si>
  <si>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</si>
  <si>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</si>
  <si>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</si>
  <si>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</si>
  <si>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</si>
  <si>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</si>
  <si>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</si>
  <si>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</si>
  <si>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</si>
  <si>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</si>
  <si>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</si>
  <si>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</si>
  <si>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</si>
  <si>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</si>
  <si>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</si>
  <si>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</si>
  <si>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</si>
  <si>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Юбилейная, 35</t>
  </si>
  <si>
    <t>"31" 12  2016 г.</t>
  </si>
  <si>
    <t>4 квартал</t>
  </si>
  <si>
    <t xml:space="preserve">           2. Всего за период с "01" 10 2016 г. по "31" 12 2016 г. выполнено работ (оказано услуг) на общую сумму одиннадцать тысяч двести девяносто рублей 08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</si>
</sst>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5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6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15" fillId="0" borderId="8" xfId="0" applyFont="1" applyBorder="1"/>
    <xf numFmtId="0" fontId="15" fillId="0" borderId="8" xfId="2" applyFont="1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1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12</v>
      </c>
      <c r="B1" s="71"/>
      <c r="C1" s="71"/>
      <c r="D1" s="71"/>
      <c r="E1" s="71"/>
    </row>
    <row r="2" spans="1:5" ht="32.2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3" t="s">
        <v>15</v>
      </c>
      <c r="E4" s="7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2" t="s">
        <v>37</v>
      </c>
      <c r="B7" s="72"/>
      <c r="C7" s="72"/>
      <c r="D7" s="72"/>
      <c r="E7" s="72"/>
    </row>
    <row r="8" spans="1:5" x14ac:dyDescent="0.25">
      <c r="A8" s="68" t="s">
        <v>1</v>
      </c>
      <c r="B8" s="68"/>
      <c r="C8" s="68"/>
      <c r="D8" s="68"/>
      <c r="E8" s="68"/>
    </row>
    <row r="9" spans="1:5" ht="7.5" customHeight="1" x14ac:dyDescent="0.25">
      <c r="A9" s="65"/>
      <c r="B9" s="65"/>
      <c r="C9" s="65"/>
      <c r="D9" s="65"/>
      <c r="E9" s="65"/>
    </row>
    <row r="10" spans="1:5" x14ac:dyDescent="0.25">
      <c r="A10" s="61" t="s">
        <v>38</v>
      </c>
      <c r="B10" s="61"/>
      <c r="C10" s="61"/>
      <c r="D10" s="61"/>
      <c r="E10" s="61"/>
    </row>
    <row r="11" spans="1:5" ht="22.5" customHeight="1" x14ac:dyDescent="0.25">
      <c r="A11" s="66" t="s">
        <v>16</v>
      </c>
      <c r="B11" s="67"/>
      <c r="C11" s="67"/>
      <c r="D11" s="67"/>
      <c r="E11" s="67"/>
    </row>
    <row r="12" spans="1:5" ht="9" customHeight="1" x14ac:dyDescent="0.25">
      <c r="A12" s="65"/>
      <c r="B12" s="65"/>
      <c r="C12" s="65"/>
      <c r="D12" s="65"/>
      <c r="E12" s="65"/>
    </row>
    <row r="13" spans="1:5" ht="30.75" customHeight="1" x14ac:dyDescent="0.25">
      <c r="A13" s="61" t="s">
        <v>39</v>
      </c>
      <c r="B13" s="61"/>
      <c r="C13" s="61"/>
      <c r="D13" s="61"/>
      <c r="E13" s="61"/>
    </row>
    <row r="14" spans="1:5" x14ac:dyDescent="0.25">
      <c r="A14" s="68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1" t="s">
        <v>32</v>
      </c>
      <c r="B16" s="61"/>
      <c r="C16" s="61"/>
      <c r="D16" s="61"/>
      <c r="E16" s="61"/>
    </row>
    <row r="17" spans="1:7" ht="11.25" customHeight="1" x14ac:dyDescent="0.25">
      <c r="A17" s="68" t="s">
        <v>2</v>
      </c>
      <c r="B17" s="65"/>
      <c r="C17" s="65"/>
      <c r="D17" s="65"/>
      <c r="E17" s="6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1" t="s">
        <v>33</v>
      </c>
      <c r="B19" s="61"/>
      <c r="C19" s="61"/>
      <c r="D19" s="61"/>
      <c r="E19" s="61"/>
    </row>
    <row r="20" spans="1:7" ht="10.5" customHeight="1" x14ac:dyDescent="0.25">
      <c r="A20" s="68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1" t="s">
        <v>40</v>
      </c>
      <c r="B24" s="61"/>
      <c r="C24" s="61"/>
      <c r="D24" s="61"/>
      <c r="E24" s="61"/>
    </row>
    <row r="25" spans="1:7" ht="33.75" customHeight="1" x14ac:dyDescent="0.25">
      <c r="A25" s="64" t="s">
        <v>41</v>
      </c>
      <c r="B25" s="64"/>
      <c r="C25" s="64"/>
      <c r="D25" s="64"/>
      <c r="E25" s="64"/>
    </row>
    <row r="26" spans="1:7" x14ac:dyDescent="0.25">
      <c r="A26" s="64"/>
      <c r="B26" s="64"/>
      <c r="C26" s="64"/>
      <c r="D26" s="64"/>
      <c r="E26" s="64"/>
      <c r="F26" s="2">
        <v>274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1191.9000000000001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1849.5</v>
      </c>
    </row>
    <row r="30" spans="1:7" ht="51" x14ac:dyDescent="0.25">
      <c r="A30" s="9" t="s">
        <v>42</v>
      </c>
      <c r="B30" s="11" t="s">
        <v>30</v>
      </c>
      <c r="C30" s="3" t="s">
        <v>5</v>
      </c>
      <c r="D30" s="3">
        <v>2.0099999999999998</v>
      </c>
      <c r="E30" s="10">
        <f>D30*F26*G26</f>
        <v>1652.2199999999998</v>
      </c>
    </row>
    <row r="31" spans="1:7" ht="51" x14ac:dyDescent="0.25">
      <c r="A31" s="9" t="s">
        <v>43</v>
      </c>
      <c r="B31" s="11" t="s">
        <v>30</v>
      </c>
      <c r="C31" s="3" t="s">
        <v>5</v>
      </c>
      <c r="D31" s="3">
        <v>1.5</v>
      </c>
      <c r="E31" s="10">
        <f>D31*F26*G26</f>
        <v>1233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60" x14ac:dyDescent="0.25">
      <c r="A33" s="9" t="s">
        <v>28</v>
      </c>
      <c r="B33" s="11" t="s">
        <v>30</v>
      </c>
      <c r="C33" s="3" t="s">
        <v>5</v>
      </c>
      <c r="D33" s="3">
        <v>0.85</v>
      </c>
      <c r="E33" s="10">
        <f>D33*F26*G26</f>
        <v>698.7</v>
      </c>
    </row>
    <row r="34" spans="1:5" ht="51" x14ac:dyDescent="0.25">
      <c r="A34" s="9" t="s">
        <v>27</v>
      </c>
      <c r="B34" s="11" t="s">
        <v>30</v>
      </c>
      <c r="C34" s="3" t="s">
        <v>5</v>
      </c>
      <c r="D34" s="3">
        <v>0.38</v>
      </c>
      <c r="E34" s="10">
        <f>D34*F26*G26</f>
        <v>312.36</v>
      </c>
    </row>
    <row r="35" spans="1:5" ht="60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0.98</v>
      </c>
      <c r="E36" s="10">
        <f>D36*F26*G26</f>
        <v>805.56</v>
      </c>
    </row>
    <row r="37" spans="1:5" ht="16.5" thickBot="1" x14ac:dyDescent="0.3">
      <c r="A37" s="25" t="s">
        <v>47</v>
      </c>
      <c r="B37" s="26" t="s">
        <v>34</v>
      </c>
      <c r="C37" s="27" t="s">
        <v>5</v>
      </c>
      <c r="D37" s="27">
        <v>1.84</v>
      </c>
      <c r="E37" s="28">
        <f>D37*F26*G26</f>
        <v>1512.48</v>
      </c>
    </row>
    <row r="38" spans="1:5" x14ac:dyDescent="0.25">
      <c r="A38" s="21" t="s">
        <v>50</v>
      </c>
      <c r="B38" s="22" t="s">
        <v>51</v>
      </c>
      <c r="C38" s="23" t="s">
        <v>52</v>
      </c>
      <c r="D38" s="23"/>
      <c r="E38" s="24"/>
    </row>
    <row r="39" spans="1:5" x14ac:dyDescent="0.25">
      <c r="A39" s="9"/>
      <c r="B39" s="11"/>
      <c r="C39" s="3"/>
      <c r="D39" s="3"/>
      <c r="E39" s="10"/>
    </row>
    <row r="40" spans="1:5" s="17" customFormat="1" ht="14.25" x14ac:dyDescent="0.2">
      <c r="A40" s="13" t="s">
        <v>36</v>
      </c>
      <c r="B40" s="14"/>
      <c r="C40" s="15"/>
      <c r="D40" s="15"/>
      <c r="E40" s="16">
        <f>SUM(E28:E39)</f>
        <v>9379.0199999999986</v>
      </c>
    </row>
    <row r="42" spans="1:5" ht="42.75" customHeight="1" x14ac:dyDescent="0.25">
      <c r="A42" s="61" t="s">
        <v>53</v>
      </c>
      <c r="B42" s="61"/>
      <c r="C42" s="61"/>
      <c r="D42" s="61"/>
      <c r="E42" s="61"/>
    </row>
    <row r="43" spans="1:5" ht="30" customHeight="1" x14ac:dyDescent="0.25">
      <c r="A43" s="61" t="s">
        <v>23</v>
      </c>
      <c r="B43" s="61"/>
      <c r="C43" s="61"/>
      <c r="D43" s="61"/>
      <c r="E43" s="61"/>
    </row>
    <row r="44" spans="1:5" x14ac:dyDescent="0.25">
      <c r="A44" s="61" t="s">
        <v>22</v>
      </c>
      <c r="B44" s="61"/>
      <c r="C44" s="61"/>
      <c r="D44" s="61"/>
      <c r="E44" s="61"/>
    </row>
    <row r="45" spans="1:5" ht="31.5" customHeight="1" x14ac:dyDescent="0.25">
      <c r="A45" s="61" t="s">
        <v>46</v>
      </c>
      <c r="B45" s="61"/>
      <c r="C45" s="61"/>
      <c r="D45" s="61"/>
      <c r="E45" s="61"/>
    </row>
    <row r="46" spans="1:5" x14ac:dyDescent="0.25">
      <c r="A46" s="61" t="s">
        <v>20</v>
      </c>
      <c r="B46" s="61"/>
      <c r="C46" s="61"/>
      <c r="D46" s="61"/>
      <c r="E46" s="61"/>
    </row>
    <row r="47" spans="1:5" x14ac:dyDescent="0.25">
      <c r="A47" s="62" t="s">
        <v>6</v>
      </c>
      <c r="B47" s="62"/>
      <c r="C47" s="62"/>
      <c r="D47" s="62"/>
      <c r="E47" s="62"/>
    </row>
    <row r="48" spans="1:5" x14ac:dyDescent="0.25">
      <c r="A48" s="61" t="s">
        <v>20</v>
      </c>
      <c r="B48" s="61"/>
      <c r="C48" s="61"/>
      <c r="D48" s="61"/>
      <c r="E48" s="61"/>
    </row>
    <row r="49" spans="1:5" x14ac:dyDescent="0.25">
      <c r="A49" s="63" t="s">
        <v>48</v>
      </c>
      <c r="B49" s="63"/>
      <c r="C49" s="63"/>
      <c r="D49" s="63"/>
      <c r="E49" s="63"/>
    </row>
    <row r="50" spans="1:5" ht="11.25" customHeight="1" x14ac:dyDescent="0.25">
      <c r="B50" s="60" t="s">
        <v>21</v>
      </c>
      <c r="C50" s="60"/>
      <c r="D50" s="60"/>
      <c r="E50" s="8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63" t="s">
        <v>49</v>
      </c>
      <c r="B52" s="63"/>
      <c r="C52" s="63"/>
      <c r="D52" s="63"/>
      <c r="E52" s="63"/>
    </row>
    <row r="53" spans="1:5" ht="11.25" customHeight="1" x14ac:dyDescent="0.25">
      <c r="B53" s="60" t="s">
        <v>21</v>
      </c>
      <c r="C53" s="60"/>
      <c r="D53" s="60"/>
      <c r="E53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2:E42"/>
    <mergeCell ref="A43:E43"/>
    <mergeCell ref="B50:D50"/>
    <mergeCell ref="B53:D53"/>
    <mergeCell ref="A44:E44"/>
    <mergeCell ref="A45:E45"/>
    <mergeCell ref="A46:E46"/>
    <mergeCell ref="A47:E47"/>
    <mergeCell ref="A48:E48"/>
    <mergeCell ref="A49:E49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22" zoomScaleNormal="100" zoomScaleSheetLayoutView="100" workbookViewId="0">
      <selection activeCell="C61" sqref="C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12</v>
      </c>
      <c r="B1" s="71"/>
      <c r="C1" s="71"/>
      <c r="D1" s="71"/>
      <c r="E1" s="71"/>
    </row>
    <row r="2" spans="1:5" ht="31.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1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3" t="s">
        <v>54</v>
      </c>
      <c r="E4" s="73"/>
    </row>
    <row r="5" spans="1:5" x14ac:dyDescent="0.25">
      <c r="A5" s="19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2" t="s">
        <v>37</v>
      </c>
      <c r="B7" s="72"/>
      <c r="C7" s="72"/>
      <c r="D7" s="72"/>
      <c r="E7" s="72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5"/>
      <c r="B9" s="65"/>
      <c r="C9" s="65"/>
      <c r="D9" s="65"/>
      <c r="E9" s="65"/>
    </row>
    <row r="10" spans="1:5" x14ac:dyDescent="0.25">
      <c r="A10" s="61" t="s">
        <v>38</v>
      </c>
      <c r="B10" s="61"/>
      <c r="C10" s="61"/>
      <c r="D10" s="61"/>
      <c r="E10" s="61"/>
    </row>
    <row r="11" spans="1:5" ht="24.7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65"/>
      <c r="B12" s="65"/>
      <c r="C12" s="65"/>
      <c r="D12" s="65"/>
      <c r="E12" s="65"/>
    </row>
    <row r="13" spans="1:5" x14ac:dyDescent="0.25">
      <c r="A13" s="61" t="s">
        <v>39</v>
      </c>
      <c r="B13" s="61"/>
      <c r="C13" s="61"/>
      <c r="D13" s="61"/>
      <c r="E13" s="61"/>
    </row>
    <row r="14" spans="1:5" x14ac:dyDescent="0.25">
      <c r="A14" s="68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1" t="s">
        <v>32</v>
      </c>
      <c r="B16" s="61"/>
      <c r="C16" s="61"/>
      <c r="D16" s="61"/>
      <c r="E16" s="61"/>
    </row>
    <row r="17" spans="1:7" ht="11.25" customHeight="1" x14ac:dyDescent="0.25">
      <c r="A17" s="68" t="s">
        <v>2</v>
      </c>
      <c r="B17" s="65"/>
      <c r="C17" s="65"/>
      <c r="D17" s="65"/>
      <c r="E17" s="65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61" t="s">
        <v>33</v>
      </c>
      <c r="B19" s="61"/>
      <c r="C19" s="61"/>
      <c r="D19" s="61"/>
      <c r="E19" s="61"/>
    </row>
    <row r="20" spans="1:7" ht="10.5" customHeight="1" x14ac:dyDescent="0.25">
      <c r="A20" s="68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1" t="s">
        <v>40</v>
      </c>
      <c r="B24" s="61"/>
      <c r="C24" s="61"/>
      <c r="D24" s="61"/>
      <c r="E24" s="61"/>
    </row>
    <row r="25" spans="1:7" ht="33.75" customHeight="1" x14ac:dyDescent="0.25">
      <c r="A25" s="64" t="s">
        <v>41</v>
      </c>
      <c r="B25" s="64"/>
      <c r="C25" s="64"/>
      <c r="D25" s="64"/>
      <c r="E25" s="64"/>
    </row>
    <row r="26" spans="1:7" x14ac:dyDescent="0.25">
      <c r="A26" s="64"/>
      <c r="B26" s="64"/>
      <c r="C26" s="64"/>
      <c r="D26" s="64"/>
      <c r="E26" s="64"/>
      <c r="F26" s="2">
        <v>274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953.52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1849.5</v>
      </c>
    </row>
    <row r="30" spans="1:7" ht="38.25" x14ac:dyDescent="0.25">
      <c r="A30" s="9" t="s">
        <v>42</v>
      </c>
      <c r="B30" s="11" t="s">
        <v>59</v>
      </c>
      <c r="C30" s="3" t="s">
        <v>5</v>
      </c>
      <c r="D30" s="3">
        <v>2.0499999999999998</v>
      </c>
      <c r="E30" s="10">
        <f>D30*F26*G26</f>
        <v>1685.1</v>
      </c>
    </row>
    <row r="31" spans="1:7" ht="38.25" x14ac:dyDescent="0.25">
      <c r="A31" s="9" t="s">
        <v>43</v>
      </c>
      <c r="B31" s="11" t="s">
        <v>59</v>
      </c>
      <c r="C31" s="3" t="s">
        <v>5</v>
      </c>
      <c r="D31" s="3">
        <v>1.55</v>
      </c>
      <c r="E31" s="10">
        <f>D31*F26*G26</f>
        <v>1274.0999999999999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60" x14ac:dyDescent="0.25">
      <c r="A33" s="9" t="s">
        <v>28</v>
      </c>
      <c r="B33" s="11" t="s">
        <v>60</v>
      </c>
      <c r="C33" s="3" t="s">
        <v>5</v>
      </c>
      <c r="D33" s="3">
        <v>0.91</v>
      </c>
      <c r="E33" s="10">
        <f>D33*F26*G26</f>
        <v>748.02</v>
      </c>
    </row>
    <row r="34" spans="1:5" ht="38.25" x14ac:dyDescent="0.25">
      <c r="A34" s="9" t="s">
        <v>27</v>
      </c>
      <c r="B34" s="11" t="s">
        <v>60</v>
      </c>
      <c r="C34" s="3" t="s">
        <v>5</v>
      </c>
      <c r="D34" s="3">
        <v>0.38</v>
      </c>
      <c r="E34" s="10">
        <f>D34*F26*G26</f>
        <v>312.36</v>
      </c>
    </row>
    <row r="35" spans="1:5" ht="60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2</v>
      </c>
      <c r="E36" s="10">
        <f>D36*F26*G26</f>
        <v>1644</v>
      </c>
    </row>
    <row r="37" spans="1:5" ht="16.5" thickBot="1" x14ac:dyDescent="0.3">
      <c r="A37" s="25" t="s">
        <v>47</v>
      </c>
      <c r="B37" s="26" t="s">
        <v>34</v>
      </c>
      <c r="C37" s="27" t="s">
        <v>5</v>
      </c>
      <c r="D37" s="27">
        <v>2.1</v>
      </c>
      <c r="E37" s="28">
        <f>D37*F26*G26</f>
        <v>1726.1999999999998</v>
      </c>
    </row>
    <row r="38" spans="1:5" ht="16.5" thickBot="1" x14ac:dyDescent="0.3">
      <c r="A38" s="25" t="s">
        <v>50</v>
      </c>
      <c r="B38" s="26" t="s">
        <v>55</v>
      </c>
      <c r="C38" s="27" t="s">
        <v>52</v>
      </c>
      <c r="D38" s="27"/>
      <c r="E38" s="28">
        <v>1140.0999999999999</v>
      </c>
    </row>
    <row r="39" spans="1:5" ht="30" x14ac:dyDescent="0.25">
      <c r="A39" s="9" t="s">
        <v>56</v>
      </c>
      <c r="B39" s="22" t="s">
        <v>57</v>
      </c>
      <c r="C39" s="23" t="s">
        <v>58</v>
      </c>
      <c r="D39" s="23">
        <v>4</v>
      </c>
      <c r="E39" s="24">
        <f>D39*126.7</f>
        <v>506.8</v>
      </c>
    </row>
    <row r="40" spans="1:5" x14ac:dyDescent="0.25">
      <c r="A40" s="9"/>
      <c r="B40" s="11"/>
      <c r="C40" s="3"/>
      <c r="D40" s="3"/>
      <c r="E40" s="10"/>
    </row>
    <row r="41" spans="1:5" s="17" customFormat="1" ht="14.25" x14ac:dyDescent="0.2">
      <c r="A41" s="13" t="s">
        <v>36</v>
      </c>
      <c r="B41" s="14"/>
      <c r="C41" s="15"/>
      <c r="D41" s="15"/>
      <c r="E41" s="16">
        <f>SUM(E28:E40)</f>
        <v>11962.999999999998</v>
      </c>
    </row>
    <row r="43" spans="1:5" ht="31.5" customHeight="1" x14ac:dyDescent="0.25">
      <c r="A43" s="61" t="s">
        <v>66</v>
      </c>
      <c r="B43" s="61"/>
      <c r="C43" s="61"/>
      <c r="D43" s="61"/>
      <c r="E43" s="61"/>
    </row>
    <row r="44" spans="1:5" ht="30" customHeight="1" x14ac:dyDescent="0.25">
      <c r="A44" s="61" t="s">
        <v>23</v>
      </c>
      <c r="B44" s="61"/>
      <c r="C44" s="61"/>
      <c r="D44" s="61"/>
      <c r="E44" s="61"/>
    </row>
    <row r="45" spans="1:5" x14ac:dyDescent="0.25">
      <c r="A45" s="61" t="s">
        <v>22</v>
      </c>
      <c r="B45" s="61"/>
      <c r="C45" s="61"/>
      <c r="D45" s="61"/>
      <c r="E45" s="61"/>
    </row>
    <row r="46" spans="1:5" x14ac:dyDescent="0.25">
      <c r="A46" s="61" t="s">
        <v>46</v>
      </c>
      <c r="B46" s="61"/>
      <c r="C46" s="61"/>
      <c r="D46" s="61"/>
      <c r="E46" s="61"/>
    </row>
    <row r="47" spans="1:5" x14ac:dyDescent="0.25">
      <c r="A47" s="61" t="s">
        <v>20</v>
      </c>
      <c r="B47" s="61"/>
      <c r="C47" s="61"/>
      <c r="D47" s="61"/>
      <c r="E47" s="61"/>
    </row>
    <row r="48" spans="1:5" x14ac:dyDescent="0.25">
      <c r="A48" s="62" t="s">
        <v>6</v>
      </c>
      <c r="B48" s="62"/>
      <c r="C48" s="62"/>
      <c r="D48" s="62"/>
      <c r="E48" s="62"/>
    </row>
    <row r="49" spans="1:5" x14ac:dyDescent="0.25">
      <c r="A49" s="61" t="s">
        <v>20</v>
      </c>
      <c r="B49" s="61"/>
      <c r="C49" s="61"/>
      <c r="D49" s="61"/>
      <c r="E49" s="61"/>
    </row>
    <row r="50" spans="1:5" x14ac:dyDescent="0.25">
      <c r="A50" s="63" t="s">
        <v>48</v>
      </c>
      <c r="B50" s="63"/>
      <c r="C50" s="63"/>
      <c r="D50" s="63"/>
      <c r="E50" s="63"/>
    </row>
    <row r="51" spans="1:5" x14ac:dyDescent="0.25">
      <c r="B51" s="60" t="s">
        <v>21</v>
      </c>
      <c r="C51" s="60"/>
      <c r="D51" s="60"/>
      <c r="E51" s="8" t="s">
        <v>7</v>
      </c>
    </row>
    <row r="52" spans="1:5" x14ac:dyDescent="0.25">
      <c r="A52" s="20"/>
      <c r="B52" s="20"/>
      <c r="C52" s="20"/>
      <c r="D52" s="20"/>
      <c r="E52" s="20"/>
    </row>
    <row r="53" spans="1:5" x14ac:dyDescent="0.25">
      <c r="A53" s="63" t="s">
        <v>49</v>
      </c>
      <c r="B53" s="63"/>
      <c r="C53" s="63"/>
      <c r="D53" s="63"/>
      <c r="E53" s="63"/>
    </row>
    <row r="54" spans="1:5" x14ac:dyDescent="0.25">
      <c r="B54" s="60" t="s">
        <v>21</v>
      </c>
      <c r="C54" s="60"/>
      <c r="D54" s="60"/>
      <c r="E54" s="8" t="s">
        <v>7</v>
      </c>
    </row>
    <row r="57" spans="1:5" x14ac:dyDescent="0.25">
      <c r="A57" s="17" t="s">
        <v>61</v>
      </c>
    </row>
    <row r="58" spans="1:5" x14ac:dyDescent="0.25">
      <c r="A58" s="2" t="s">
        <v>62</v>
      </c>
      <c r="B58" s="31">
        <v>9338.11</v>
      </c>
    </row>
    <row r="59" spans="1:5" ht="15.75" x14ac:dyDescent="0.25">
      <c r="A59" s="32" t="s">
        <v>63</v>
      </c>
      <c r="B59" s="33">
        <v>27208.2</v>
      </c>
    </row>
    <row r="60" spans="1:5" x14ac:dyDescent="0.25">
      <c r="A60" s="2" t="s">
        <v>64</v>
      </c>
      <c r="B60" s="33">
        <v>26877.11</v>
      </c>
    </row>
    <row r="61" spans="1:5" x14ac:dyDescent="0.25">
      <c r="A61" s="34" t="s">
        <v>65</v>
      </c>
      <c r="B61" s="31">
        <f>B58+B60-('1 кв.'!E40+'2 кв.'!E41)</f>
        <v>14873.200000000004</v>
      </c>
    </row>
  </sheetData>
  <mergeCells count="34"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topLeftCell="A49" zoomScaleNormal="100" zoomScaleSheetLayoutView="100" workbookViewId="0">
      <selection activeCell="B62" sqref="B6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12</v>
      </c>
      <c r="B1" s="71"/>
      <c r="C1" s="71"/>
      <c r="D1" s="71"/>
      <c r="E1" s="71"/>
    </row>
    <row r="2" spans="1:5" ht="33.7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2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3" t="s">
        <v>67</v>
      </c>
      <c r="E4" s="73"/>
    </row>
    <row r="5" spans="1:5" x14ac:dyDescent="0.25">
      <c r="A5" s="29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2" t="s">
        <v>37</v>
      </c>
      <c r="B7" s="72"/>
      <c r="C7" s="72"/>
      <c r="D7" s="72"/>
      <c r="E7" s="72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5"/>
      <c r="B9" s="65"/>
      <c r="C9" s="65"/>
      <c r="D9" s="65"/>
      <c r="E9" s="65"/>
    </row>
    <row r="10" spans="1:5" x14ac:dyDescent="0.25">
      <c r="A10" s="61" t="s">
        <v>38</v>
      </c>
      <c r="B10" s="61"/>
      <c r="C10" s="61"/>
      <c r="D10" s="61"/>
      <c r="E10" s="61"/>
    </row>
    <row r="11" spans="1:5" ht="30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65"/>
      <c r="B12" s="65"/>
      <c r="C12" s="65"/>
      <c r="D12" s="65"/>
      <c r="E12" s="65"/>
    </row>
    <row r="13" spans="1:5" ht="30.75" customHeight="1" x14ac:dyDescent="0.25">
      <c r="A13" s="61" t="s">
        <v>39</v>
      </c>
      <c r="B13" s="61"/>
      <c r="C13" s="61"/>
      <c r="D13" s="61"/>
      <c r="E13" s="61"/>
    </row>
    <row r="14" spans="1:5" x14ac:dyDescent="0.25">
      <c r="A14" s="68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1" t="s">
        <v>32</v>
      </c>
      <c r="B16" s="61"/>
      <c r="C16" s="61"/>
      <c r="D16" s="61"/>
      <c r="E16" s="61"/>
    </row>
    <row r="17" spans="1:7" ht="11.25" customHeight="1" x14ac:dyDescent="0.25">
      <c r="A17" s="68" t="s">
        <v>2</v>
      </c>
      <c r="B17" s="65"/>
      <c r="C17" s="65"/>
      <c r="D17" s="65"/>
      <c r="E17" s="65"/>
    </row>
    <row r="18" spans="1:7" ht="11.25" customHeight="1" x14ac:dyDescent="0.25">
      <c r="A18" s="30"/>
      <c r="B18" s="29"/>
      <c r="C18" s="29"/>
      <c r="D18" s="29"/>
      <c r="E18" s="29"/>
    </row>
    <row r="19" spans="1:7" x14ac:dyDescent="0.25">
      <c r="A19" s="61" t="s">
        <v>33</v>
      </c>
      <c r="B19" s="61"/>
      <c r="C19" s="61"/>
      <c r="D19" s="61"/>
      <c r="E19" s="61"/>
    </row>
    <row r="20" spans="1:7" ht="10.5" customHeight="1" x14ac:dyDescent="0.25">
      <c r="A20" s="68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1" t="s">
        <v>40</v>
      </c>
      <c r="B24" s="61"/>
      <c r="C24" s="61"/>
      <c r="D24" s="61"/>
      <c r="E24" s="61"/>
    </row>
    <row r="25" spans="1:7" ht="33.75" customHeight="1" x14ac:dyDescent="0.25">
      <c r="A25" s="64" t="s">
        <v>41</v>
      </c>
      <c r="B25" s="64"/>
      <c r="C25" s="64"/>
      <c r="D25" s="64"/>
      <c r="E25" s="64"/>
    </row>
    <row r="26" spans="1:7" x14ac:dyDescent="0.25">
      <c r="A26" s="64"/>
      <c r="B26" s="64"/>
      <c r="C26" s="64"/>
      <c r="D26" s="64"/>
      <c r="E26" s="64"/>
      <c r="F26" s="2">
        <v>274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953.52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1923.48</v>
      </c>
    </row>
    <row r="30" spans="1:7" ht="38.25" x14ac:dyDescent="0.25">
      <c r="A30" s="9" t="s">
        <v>42</v>
      </c>
      <c r="B30" s="11" t="s">
        <v>59</v>
      </c>
      <c r="C30" s="3" t="s">
        <v>5</v>
      </c>
      <c r="D30" s="3">
        <v>2.0499999999999998</v>
      </c>
      <c r="E30" s="10">
        <f>D30*F26*G26</f>
        <v>1685.1</v>
      </c>
    </row>
    <row r="31" spans="1:7" ht="38.25" x14ac:dyDescent="0.25">
      <c r="A31" s="9" t="s">
        <v>43</v>
      </c>
      <c r="B31" s="11" t="s">
        <v>59</v>
      </c>
      <c r="C31" s="3" t="s">
        <v>5</v>
      </c>
      <c r="D31" s="3">
        <v>1.55</v>
      </c>
      <c r="E31" s="10">
        <f>D31*F26*G26</f>
        <v>1274.0999999999999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60" x14ac:dyDescent="0.25">
      <c r="A33" s="9" t="s">
        <v>28</v>
      </c>
      <c r="B33" s="11" t="s">
        <v>60</v>
      </c>
      <c r="C33" s="3" t="s">
        <v>5</v>
      </c>
      <c r="D33" s="3">
        <v>0.91</v>
      </c>
      <c r="E33" s="10">
        <f>D33*F26*G26</f>
        <v>748.02</v>
      </c>
    </row>
    <row r="34" spans="1:5" ht="38.25" x14ac:dyDescent="0.25">
      <c r="A34" s="9" t="s">
        <v>27</v>
      </c>
      <c r="B34" s="11" t="s">
        <v>60</v>
      </c>
      <c r="C34" s="3" t="s">
        <v>5</v>
      </c>
      <c r="D34" s="3">
        <v>0.38</v>
      </c>
      <c r="E34" s="10">
        <f>D34*F26*G26</f>
        <v>312.36</v>
      </c>
    </row>
    <row r="35" spans="1:5" ht="60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2</v>
      </c>
      <c r="E36" s="10">
        <f>D36*F26*G26</f>
        <v>1644</v>
      </c>
    </row>
    <row r="37" spans="1:5" ht="16.5" thickBot="1" x14ac:dyDescent="0.3">
      <c r="A37" s="25" t="s">
        <v>47</v>
      </c>
      <c r="B37" s="26" t="s">
        <v>34</v>
      </c>
      <c r="C37" s="27" t="s">
        <v>5</v>
      </c>
      <c r="D37" s="27">
        <v>2.1</v>
      </c>
      <c r="E37" s="28">
        <f>D37*F26*G26</f>
        <v>1726.1999999999998</v>
      </c>
    </row>
    <row r="38" spans="1:5" ht="16.5" thickBot="1" x14ac:dyDescent="0.3">
      <c r="A38" s="25" t="s">
        <v>50</v>
      </c>
      <c r="B38" s="26" t="s">
        <v>68</v>
      </c>
      <c r="C38" s="27" t="s">
        <v>52</v>
      </c>
      <c r="D38" s="27"/>
      <c r="E38" s="28">
        <v>6029.6</v>
      </c>
    </row>
    <row r="39" spans="1:5" x14ac:dyDescent="0.25">
      <c r="A39" s="9" t="s">
        <v>69</v>
      </c>
      <c r="B39" s="22" t="s">
        <v>74</v>
      </c>
      <c r="C39" s="23" t="s">
        <v>58</v>
      </c>
      <c r="D39" s="23">
        <v>0.66</v>
      </c>
      <c r="E39" s="24">
        <f>D39*126.7</f>
        <v>83.622</v>
      </c>
    </row>
    <row r="40" spans="1:5" ht="30" x14ac:dyDescent="0.25">
      <c r="A40" s="9" t="s">
        <v>77</v>
      </c>
      <c r="B40" s="22" t="s">
        <v>74</v>
      </c>
      <c r="C40" s="23" t="s">
        <v>58</v>
      </c>
      <c r="D40" s="23">
        <v>32.5</v>
      </c>
      <c r="E40" s="24">
        <f t="shared" ref="E40:E43" si="0">D40*126.7</f>
        <v>4117.75</v>
      </c>
    </row>
    <row r="41" spans="1:5" ht="30" x14ac:dyDescent="0.25">
      <c r="A41" s="9" t="s">
        <v>71</v>
      </c>
      <c r="B41" s="22" t="s">
        <v>75</v>
      </c>
      <c r="C41" s="23" t="s">
        <v>58</v>
      </c>
      <c r="D41" s="23">
        <v>3</v>
      </c>
      <c r="E41" s="24">
        <f>D41*126.7</f>
        <v>380.1</v>
      </c>
    </row>
    <row r="42" spans="1:5" ht="30" x14ac:dyDescent="0.25">
      <c r="A42" s="9" t="s">
        <v>72</v>
      </c>
      <c r="B42" s="22" t="s">
        <v>75</v>
      </c>
      <c r="C42" s="23" t="s">
        <v>58</v>
      </c>
      <c r="D42" s="23">
        <v>3</v>
      </c>
      <c r="E42" s="24">
        <f t="shared" si="0"/>
        <v>380.1</v>
      </c>
    </row>
    <row r="43" spans="1:5" x14ac:dyDescent="0.25">
      <c r="A43" s="9" t="s">
        <v>73</v>
      </c>
      <c r="B43" s="22" t="s">
        <v>75</v>
      </c>
      <c r="C43" s="23" t="s">
        <v>58</v>
      </c>
      <c r="D43" s="23">
        <v>4</v>
      </c>
      <c r="E43" s="24">
        <f t="shared" si="0"/>
        <v>506.8</v>
      </c>
    </row>
    <row r="44" spans="1:5" x14ac:dyDescent="0.25">
      <c r="A44" s="9" t="s">
        <v>70</v>
      </c>
      <c r="B44" s="22" t="s">
        <v>75</v>
      </c>
      <c r="C44" s="23" t="s">
        <v>58</v>
      </c>
      <c r="D44" s="23">
        <v>8</v>
      </c>
      <c r="E44" s="24">
        <f>D44*126.7</f>
        <v>1013.6</v>
      </c>
    </row>
    <row r="45" spans="1:5" x14ac:dyDescent="0.25">
      <c r="A45" s="9"/>
      <c r="B45" s="11"/>
      <c r="C45" s="3"/>
      <c r="D45" s="3"/>
      <c r="E45" s="10"/>
    </row>
    <row r="46" spans="1:5" s="17" customFormat="1" ht="14.25" x14ac:dyDescent="0.2">
      <c r="A46" s="13" t="s">
        <v>36</v>
      </c>
      <c r="B46" s="14"/>
      <c r="C46" s="15"/>
      <c r="D46" s="15"/>
      <c r="E46" s="16">
        <f>SUM(E28:E45)</f>
        <v>22901.651999999995</v>
      </c>
    </row>
    <row r="48" spans="1:5" ht="30.75" customHeight="1" x14ac:dyDescent="0.25">
      <c r="A48" s="61" t="s">
        <v>76</v>
      </c>
      <c r="B48" s="61"/>
      <c r="C48" s="61"/>
      <c r="D48" s="61"/>
      <c r="E48" s="61"/>
    </row>
    <row r="49" spans="1:5" ht="30.75" customHeight="1" x14ac:dyDescent="0.25">
      <c r="A49" s="61" t="s">
        <v>23</v>
      </c>
      <c r="B49" s="61"/>
      <c r="C49" s="61"/>
      <c r="D49" s="61"/>
      <c r="E49" s="61"/>
    </row>
    <row r="50" spans="1:5" x14ac:dyDescent="0.25">
      <c r="A50" s="61" t="s">
        <v>22</v>
      </c>
      <c r="B50" s="61"/>
      <c r="C50" s="61"/>
      <c r="D50" s="61"/>
      <c r="E50" s="61"/>
    </row>
    <row r="51" spans="1:5" ht="30" customHeight="1" x14ac:dyDescent="0.25">
      <c r="A51" s="61" t="s">
        <v>46</v>
      </c>
      <c r="B51" s="61"/>
      <c r="C51" s="61"/>
      <c r="D51" s="61"/>
      <c r="E51" s="61"/>
    </row>
    <row r="52" spans="1:5" x14ac:dyDescent="0.25">
      <c r="A52" s="61" t="s">
        <v>20</v>
      </c>
      <c r="B52" s="61"/>
      <c r="C52" s="61"/>
      <c r="D52" s="61"/>
      <c r="E52" s="61"/>
    </row>
    <row r="53" spans="1:5" x14ac:dyDescent="0.25">
      <c r="A53" s="62" t="s">
        <v>6</v>
      </c>
      <c r="B53" s="62"/>
      <c r="C53" s="62"/>
      <c r="D53" s="62"/>
      <c r="E53" s="62"/>
    </row>
    <row r="54" spans="1:5" x14ac:dyDescent="0.25">
      <c r="A54" s="61" t="s">
        <v>20</v>
      </c>
      <c r="B54" s="61"/>
      <c r="C54" s="61"/>
      <c r="D54" s="61"/>
      <c r="E54" s="61"/>
    </row>
    <row r="55" spans="1:5" x14ac:dyDescent="0.25">
      <c r="A55" s="63" t="s">
        <v>48</v>
      </c>
      <c r="B55" s="63"/>
      <c r="C55" s="63"/>
      <c r="D55" s="63"/>
      <c r="E55" s="63"/>
    </row>
    <row r="56" spans="1:5" x14ac:dyDescent="0.25">
      <c r="B56" s="60" t="s">
        <v>21</v>
      </c>
      <c r="C56" s="60"/>
      <c r="D56" s="60"/>
      <c r="E56" s="8" t="s">
        <v>7</v>
      </c>
    </row>
    <row r="57" spans="1:5" x14ac:dyDescent="0.25">
      <c r="A57" s="30"/>
      <c r="B57" s="30"/>
      <c r="C57" s="30"/>
      <c r="D57" s="30"/>
      <c r="E57" s="30"/>
    </row>
    <row r="58" spans="1:5" x14ac:dyDescent="0.25">
      <c r="A58" s="63" t="s">
        <v>49</v>
      </c>
      <c r="B58" s="63"/>
      <c r="C58" s="63"/>
      <c r="D58" s="63"/>
      <c r="E58" s="63"/>
    </row>
    <row r="59" spans="1:5" x14ac:dyDescent="0.25">
      <c r="B59" s="60" t="s">
        <v>21</v>
      </c>
      <c r="C59" s="60"/>
      <c r="D59" s="60"/>
      <c r="E59" s="8" t="s">
        <v>7</v>
      </c>
    </row>
    <row r="62" spans="1:5" x14ac:dyDescent="0.25">
      <c r="A62" s="17" t="s">
        <v>61</v>
      </c>
    </row>
    <row r="63" spans="1:5" x14ac:dyDescent="0.25">
      <c r="A63" s="2" t="s">
        <v>62</v>
      </c>
      <c r="B63" s="31">
        <v>9338.11</v>
      </c>
    </row>
    <row r="64" spans="1:5" ht="15.75" x14ac:dyDescent="0.25">
      <c r="A64" s="32" t="s">
        <v>63</v>
      </c>
      <c r="B64" s="33">
        <v>41387.730000000003</v>
      </c>
    </row>
    <row r="65" spans="1:2" x14ac:dyDescent="0.25">
      <c r="A65" s="2" t="s">
        <v>64</v>
      </c>
      <c r="B65" s="33">
        <v>41031.97</v>
      </c>
    </row>
    <row r="66" spans="1:2" x14ac:dyDescent="0.25">
      <c r="A66" s="34" t="s">
        <v>65</v>
      </c>
      <c r="B66" s="31">
        <f>B63+B65-('1 кв.'!E40+'2 кв.'!E41+E46)</f>
        <v>6126.4080000000104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E55"/>
    <mergeCell ref="B56:D56"/>
    <mergeCell ref="A58:E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34" zoomScaleNormal="100" zoomScaleSheetLayoutView="100" workbookViewId="0">
      <selection activeCell="G43" sqref="G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1" t="s">
        <v>12</v>
      </c>
      <c r="B1" s="71"/>
      <c r="C1" s="71"/>
      <c r="D1" s="71"/>
      <c r="E1" s="71"/>
    </row>
    <row r="2" spans="1:5" ht="30.75" customHeight="1" x14ac:dyDescent="0.25">
      <c r="A2" s="69" t="s">
        <v>13</v>
      </c>
      <c r="B2" s="70"/>
      <c r="C2" s="70"/>
      <c r="D2" s="70"/>
      <c r="E2" s="70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3" t="s">
        <v>96</v>
      </c>
      <c r="E4" s="73"/>
    </row>
    <row r="5" spans="1:5" x14ac:dyDescent="0.25">
      <c r="A5" s="35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2" t="s">
        <v>37</v>
      </c>
      <c r="B7" s="72"/>
      <c r="C7" s="72"/>
      <c r="D7" s="72"/>
      <c r="E7" s="72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5"/>
      <c r="B9" s="65"/>
      <c r="C9" s="65"/>
      <c r="D9" s="65"/>
      <c r="E9" s="65"/>
    </row>
    <row r="10" spans="1:5" x14ac:dyDescent="0.25">
      <c r="A10" s="61" t="s">
        <v>38</v>
      </c>
      <c r="B10" s="61"/>
      <c r="C10" s="61"/>
      <c r="D10" s="61"/>
      <c r="E10" s="61"/>
    </row>
    <row r="11" spans="1:5" ht="28.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65"/>
      <c r="B12" s="65"/>
      <c r="C12" s="65"/>
      <c r="D12" s="65"/>
      <c r="E12" s="65"/>
    </row>
    <row r="13" spans="1:5" ht="31.5" customHeight="1" x14ac:dyDescent="0.25">
      <c r="A13" s="61" t="s">
        <v>39</v>
      </c>
      <c r="B13" s="61"/>
      <c r="C13" s="61"/>
      <c r="D13" s="61"/>
      <c r="E13" s="61"/>
    </row>
    <row r="14" spans="1:5" x14ac:dyDescent="0.25">
      <c r="A14" s="68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1" t="s">
        <v>32</v>
      </c>
      <c r="B16" s="61"/>
      <c r="C16" s="61"/>
      <c r="D16" s="61"/>
      <c r="E16" s="61"/>
    </row>
    <row r="17" spans="1:7" ht="11.25" customHeight="1" x14ac:dyDescent="0.25">
      <c r="A17" s="68" t="s">
        <v>2</v>
      </c>
      <c r="B17" s="65"/>
      <c r="C17" s="65"/>
      <c r="D17" s="65"/>
      <c r="E17" s="65"/>
    </row>
    <row r="18" spans="1:7" ht="11.25" customHeight="1" x14ac:dyDescent="0.25">
      <c r="A18" s="36"/>
      <c r="B18" s="35"/>
      <c r="C18" s="35"/>
      <c r="D18" s="35"/>
      <c r="E18" s="35"/>
    </row>
    <row r="19" spans="1:7" x14ac:dyDescent="0.25">
      <c r="A19" s="61" t="s">
        <v>33</v>
      </c>
      <c r="B19" s="61"/>
      <c r="C19" s="61"/>
      <c r="D19" s="61"/>
      <c r="E19" s="61"/>
    </row>
    <row r="20" spans="1:7" ht="10.5" customHeight="1" x14ac:dyDescent="0.25">
      <c r="A20" s="68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1" t="s">
        <v>19</v>
      </c>
      <c r="B22" s="61"/>
      <c r="C22" s="61"/>
      <c r="D22" s="61"/>
      <c r="E22" s="61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1" t="s">
        <v>40</v>
      </c>
      <c r="B24" s="61"/>
      <c r="C24" s="61"/>
      <c r="D24" s="61"/>
      <c r="E24" s="61"/>
    </row>
    <row r="25" spans="1:7" ht="33.75" customHeight="1" x14ac:dyDescent="0.25">
      <c r="A25" s="64" t="s">
        <v>41</v>
      </c>
      <c r="B25" s="64"/>
      <c r="C25" s="64"/>
      <c r="D25" s="64"/>
      <c r="E25" s="64"/>
    </row>
    <row r="26" spans="1:7" x14ac:dyDescent="0.25">
      <c r="A26" s="64"/>
      <c r="B26" s="64"/>
      <c r="C26" s="64"/>
      <c r="D26" s="64"/>
      <c r="E26" s="64"/>
      <c r="F26" s="2">
        <v>274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953.52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1923.48</v>
      </c>
    </row>
    <row r="30" spans="1:7" ht="38.25" x14ac:dyDescent="0.25">
      <c r="A30" s="9" t="s">
        <v>42</v>
      </c>
      <c r="B30" s="11" t="s">
        <v>59</v>
      </c>
      <c r="C30" s="3" t="s">
        <v>5</v>
      </c>
      <c r="D30" s="3">
        <v>2.0499999999999998</v>
      </c>
      <c r="E30" s="10">
        <f>D30*F26*G26</f>
        <v>1685.1</v>
      </c>
    </row>
    <row r="31" spans="1:7" ht="38.25" x14ac:dyDescent="0.25">
      <c r="A31" s="9" t="s">
        <v>43</v>
      </c>
      <c r="B31" s="11" t="s">
        <v>59</v>
      </c>
      <c r="C31" s="3" t="s">
        <v>5</v>
      </c>
      <c r="D31" s="3">
        <v>1.55</v>
      </c>
      <c r="E31" s="10">
        <f>D31*F26*G26</f>
        <v>1274.0999999999999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60" x14ac:dyDescent="0.25">
      <c r="A33" s="9" t="s">
        <v>28</v>
      </c>
      <c r="B33" s="11" t="s">
        <v>60</v>
      </c>
      <c r="C33" s="3" t="s">
        <v>5</v>
      </c>
      <c r="D33" s="3">
        <v>0.91</v>
      </c>
      <c r="E33" s="10">
        <f>D33*F26*G26</f>
        <v>748.02</v>
      </c>
    </row>
    <row r="34" spans="1:5" ht="38.25" x14ac:dyDescent="0.25">
      <c r="A34" s="9" t="s">
        <v>27</v>
      </c>
      <c r="B34" s="11" t="s">
        <v>60</v>
      </c>
      <c r="C34" s="3" t="s">
        <v>5</v>
      </c>
      <c r="D34" s="3">
        <v>0.38</v>
      </c>
      <c r="E34" s="10">
        <f>D34*F26*G26</f>
        <v>312.36</v>
      </c>
    </row>
    <row r="35" spans="1:5" ht="60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900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2</v>
      </c>
      <c r="E36" s="10">
        <f>D36*F26*G26</f>
        <v>1644</v>
      </c>
    </row>
    <row r="37" spans="1:5" ht="16.5" thickBot="1" x14ac:dyDescent="0.3">
      <c r="A37" s="25" t="s">
        <v>47</v>
      </c>
      <c r="B37" s="26" t="s">
        <v>34</v>
      </c>
      <c r="C37" s="27" t="s">
        <v>5</v>
      </c>
      <c r="D37" s="27">
        <v>2.1</v>
      </c>
      <c r="E37" s="28">
        <f>D37*F26*G26</f>
        <v>1726.1999999999998</v>
      </c>
    </row>
    <row r="38" spans="1:5" ht="16.5" thickBot="1" x14ac:dyDescent="0.3">
      <c r="A38" s="25" t="s">
        <v>50</v>
      </c>
      <c r="B38" s="26" t="s">
        <v>97</v>
      </c>
      <c r="C38" s="27" t="s">
        <v>52</v>
      </c>
      <c r="D38" s="27"/>
      <c r="E38" s="28">
        <v>0</v>
      </c>
    </row>
    <row r="39" spans="1:5" x14ac:dyDescent="0.25">
      <c r="A39" s="9"/>
      <c r="B39" s="11"/>
      <c r="C39" s="3"/>
      <c r="D39" s="3"/>
      <c r="E39" s="10"/>
    </row>
    <row r="40" spans="1:5" s="17" customFormat="1" ht="14.25" x14ac:dyDescent="0.2">
      <c r="A40" s="13" t="s">
        <v>36</v>
      </c>
      <c r="B40" s="14"/>
      <c r="C40" s="15"/>
      <c r="D40" s="15"/>
      <c r="E40" s="16">
        <f>SUM(E28:E39)</f>
        <v>11290.080000000002</v>
      </c>
    </row>
    <row r="42" spans="1:5" ht="30.75" customHeight="1" x14ac:dyDescent="0.25">
      <c r="A42" s="61" t="s">
        <v>98</v>
      </c>
      <c r="B42" s="61"/>
      <c r="C42" s="61"/>
      <c r="D42" s="61"/>
      <c r="E42" s="61"/>
    </row>
    <row r="43" spans="1:5" ht="30.75" customHeight="1" x14ac:dyDescent="0.25">
      <c r="A43" s="61" t="s">
        <v>23</v>
      </c>
      <c r="B43" s="61"/>
      <c r="C43" s="61"/>
      <c r="D43" s="61"/>
      <c r="E43" s="61"/>
    </row>
    <row r="44" spans="1:5" x14ac:dyDescent="0.25">
      <c r="A44" s="61" t="s">
        <v>22</v>
      </c>
      <c r="B44" s="61"/>
      <c r="C44" s="61"/>
      <c r="D44" s="61"/>
      <c r="E44" s="61"/>
    </row>
    <row r="45" spans="1:5" ht="30" customHeight="1" x14ac:dyDescent="0.25">
      <c r="A45" s="61" t="s">
        <v>46</v>
      </c>
      <c r="B45" s="61"/>
      <c r="C45" s="61"/>
      <c r="D45" s="61"/>
      <c r="E45" s="61"/>
    </row>
    <row r="46" spans="1:5" x14ac:dyDescent="0.25">
      <c r="A46" s="61" t="s">
        <v>20</v>
      </c>
      <c r="B46" s="61"/>
      <c r="C46" s="61"/>
      <c r="D46" s="61"/>
      <c r="E46" s="61"/>
    </row>
    <row r="47" spans="1:5" x14ac:dyDescent="0.25">
      <c r="A47" s="62" t="s">
        <v>6</v>
      </c>
      <c r="B47" s="62"/>
      <c r="C47" s="62"/>
      <c r="D47" s="62"/>
      <c r="E47" s="62"/>
    </row>
    <row r="48" spans="1:5" x14ac:dyDescent="0.25">
      <c r="A48" s="61" t="s">
        <v>20</v>
      </c>
      <c r="B48" s="61"/>
      <c r="C48" s="61"/>
      <c r="D48" s="61"/>
      <c r="E48" s="61"/>
    </row>
    <row r="49" spans="1:5" x14ac:dyDescent="0.25">
      <c r="A49" s="63" t="s">
        <v>48</v>
      </c>
      <c r="B49" s="63"/>
      <c r="C49" s="63"/>
      <c r="D49" s="63"/>
      <c r="E49" s="63"/>
    </row>
    <row r="50" spans="1:5" x14ac:dyDescent="0.25">
      <c r="B50" s="60" t="s">
        <v>21</v>
      </c>
      <c r="C50" s="60"/>
      <c r="D50" s="60"/>
      <c r="E50" s="8" t="s">
        <v>7</v>
      </c>
    </row>
    <row r="51" spans="1:5" x14ac:dyDescent="0.25">
      <c r="A51" s="36"/>
      <c r="B51" s="36"/>
      <c r="C51" s="36"/>
      <c r="D51" s="36"/>
      <c r="E51" s="36"/>
    </row>
    <row r="52" spans="1:5" x14ac:dyDescent="0.25">
      <c r="A52" s="63" t="s">
        <v>49</v>
      </c>
      <c r="B52" s="63"/>
      <c r="C52" s="63"/>
      <c r="D52" s="63"/>
      <c r="E52" s="63"/>
    </row>
    <row r="53" spans="1:5" x14ac:dyDescent="0.25">
      <c r="B53" s="60" t="s">
        <v>21</v>
      </c>
      <c r="C53" s="60"/>
      <c r="D53" s="60"/>
      <c r="E53" s="8" t="s">
        <v>7</v>
      </c>
    </row>
    <row r="56" spans="1:5" x14ac:dyDescent="0.25">
      <c r="A56" s="17" t="s">
        <v>61</v>
      </c>
    </row>
    <row r="57" spans="1:5" x14ac:dyDescent="0.25">
      <c r="A57" s="2" t="s">
        <v>62</v>
      </c>
      <c r="B57" s="31">
        <v>9338.11</v>
      </c>
    </row>
    <row r="58" spans="1:5" ht="15.75" x14ac:dyDescent="0.25">
      <c r="A58" s="32" t="s">
        <v>63</v>
      </c>
      <c r="B58" s="33">
        <v>55567.26</v>
      </c>
    </row>
    <row r="59" spans="1:5" x14ac:dyDescent="0.25">
      <c r="A59" s="2" t="s">
        <v>64</v>
      </c>
      <c r="B59" s="33">
        <v>55211.5</v>
      </c>
    </row>
    <row r="60" spans="1:5" x14ac:dyDescent="0.25">
      <c r="A60" s="34" t="s">
        <v>65</v>
      </c>
      <c r="B60" s="31">
        <f>B57+B59-('1 кв.'!E40+'2 кв.'!E41+'3 кв.'!E46+'4 кв.'!E40)</f>
        <v>9015.8580000000075</v>
      </c>
    </row>
  </sheetData>
  <mergeCells count="34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topLeftCell="A15" zoomScaleNormal="100" zoomScaleSheetLayoutView="100" workbookViewId="0">
      <selection activeCell="C24" sqref="C2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5" t="s">
        <v>78</v>
      </c>
      <c r="B1" s="75"/>
      <c r="C1" s="75"/>
      <c r="D1" s="37"/>
    </row>
    <row r="2" spans="1:5" ht="15.75" x14ac:dyDescent="0.25">
      <c r="A2" s="76" t="s">
        <v>79</v>
      </c>
      <c r="B2" s="76"/>
      <c r="C2" s="76"/>
      <c r="D2" s="32"/>
    </row>
    <row r="3" spans="1:5" ht="15.75" x14ac:dyDescent="0.25">
      <c r="A3" s="76" t="s">
        <v>80</v>
      </c>
      <c r="B3" s="76"/>
      <c r="C3" s="76"/>
      <c r="D3" s="32"/>
    </row>
    <row r="4" spans="1:5" ht="15.75" x14ac:dyDescent="0.25">
      <c r="A4" s="75" t="s">
        <v>95</v>
      </c>
      <c r="B4" s="75"/>
      <c r="C4" s="75"/>
      <c r="D4" s="37"/>
    </row>
    <row r="5" spans="1:5" ht="15.75" x14ac:dyDescent="0.25">
      <c r="A5" s="77"/>
      <c r="B5" s="77"/>
      <c r="C5" s="77"/>
      <c r="D5" s="1"/>
    </row>
    <row r="6" spans="1:5" ht="15.75" x14ac:dyDescent="0.25">
      <c r="A6" s="32"/>
      <c r="B6" s="2" t="s">
        <v>62</v>
      </c>
      <c r="C6" s="31">
        <f>'4 кв.'!B57</f>
        <v>9338.11</v>
      </c>
      <c r="D6" s="38"/>
    </row>
    <row r="7" spans="1:5" ht="15.75" x14ac:dyDescent="0.25">
      <c r="A7" s="39" t="s">
        <v>81</v>
      </c>
      <c r="B7" s="32" t="s">
        <v>63</v>
      </c>
      <c r="C7" s="33">
        <f>'4 кв.'!B58</f>
        <v>55567.26</v>
      </c>
      <c r="D7" s="40"/>
    </row>
    <row r="8" spans="1:5" ht="15.75" x14ac:dyDescent="0.25">
      <c r="A8" s="12"/>
      <c r="B8" s="2" t="s">
        <v>64</v>
      </c>
      <c r="C8" s="33">
        <f>'4 кв.'!B59</f>
        <v>55211.5</v>
      </c>
      <c r="D8" s="40"/>
    </row>
    <row r="9" spans="1:5" ht="15.75" x14ac:dyDescent="0.25">
      <c r="A9" s="12"/>
      <c r="B9" s="32" t="s">
        <v>82</v>
      </c>
      <c r="C9" s="41">
        <f>SUM(C8:C8)</f>
        <v>55211.5</v>
      </c>
      <c r="D9" s="38"/>
    </row>
    <row r="10" spans="1:5" ht="15.75" x14ac:dyDescent="0.25">
      <c r="A10" s="1"/>
      <c r="B10" s="74"/>
      <c r="C10" s="74"/>
      <c r="D10" s="40"/>
    </row>
    <row r="11" spans="1:5" ht="15.75" x14ac:dyDescent="0.25">
      <c r="A11" s="42" t="s">
        <v>83</v>
      </c>
      <c r="B11" s="43" t="s">
        <v>50</v>
      </c>
      <c r="C11" s="33">
        <f>'1 кв.'!E38+'2 кв.'!E38+'3 кв.'!E38+'4 кв.'!E38</f>
        <v>7169.7000000000007</v>
      </c>
      <c r="D11" s="40"/>
    </row>
    <row r="12" spans="1:5" ht="15.75" x14ac:dyDescent="0.25">
      <c r="A12" s="1"/>
      <c r="B12" s="43" t="s">
        <v>84</v>
      </c>
      <c r="C12" s="33">
        <f>C34*126.7</f>
        <v>6988.7719999999999</v>
      </c>
      <c r="D12" s="40"/>
      <c r="E12" s="44"/>
    </row>
    <row r="13" spans="1:5" ht="15.75" x14ac:dyDescent="0.25">
      <c r="B13" s="45" t="s">
        <v>4</v>
      </c>
      <c r="C13" s="33">
        <f>'1 кв.'!E28+'2 кв.'!E28+'3 кв.'!E28+'4 кв.'!E28</f>
        <v>4052.46</v>
      </c>
      <c r="D13" s="40"/>
    </row>
    <row r="14" spans="1:5" ht="15.75" x14ac:dyDescent="0.25">
      <c r="A14" s="42"/>
      <c r="B14" s="45" t="s">
        <v>25</v>
      </c>
      <c r="C14" s="33">
        <f>'1 кв.'!E29+'2 кв.'!E29+'3 кв.'!E29+'4 кв.'!E29</f>
        <v>7545.9599999999991</v>
      </c>
      <c r="D14" s="40"/>
    </row>
    <row r="15" spans="1:5" ht="15.75" x14ac:dyDescent="0.25">
      <c r="A15" s="42"/>
      <c r="B15" s="45" t="s">
        <v>42</v>
      </c>
      <c r="C15" s="33">
        <f>'1 кв.'!E30+'2 кв.'!E30+'3 кв.'!E30+'4 кв.'!E30</f>
        <v>6707.52</v>
      </c>
      <c r="D15" s="40"/>
    </row>
    <row r="16" spans="1:5" ht="15.75" x14ac:dyDescent="0.25">
      <c r="A16" s="42"/>
      <c r="B16" s="45" t="s">
        <v>43</v>
      </c>
      <c r="C16" s="33">
        <f>'1 кв.'!E31+'2 кв.'!E31+'3 кв.'!E31+'4 кв.'!E31</f>
        <v>5055.2999999999993</v>
      </c>
      <c r="D16" s="40"/>
    </row>
    <row r="17" spans="1:5" ht="15.75" x14ac:dyDescent="0.25">
      <c r="A17" s="42"/>
      <c r="B17" s="45" t="s">
        <v>44</v>
      </c>
      <c r="C17" s="33">
        <f>'1 кв.'!E32+'2 кв.'!E32+'3 кв.'!E32+'4 кв.'!E32</f>
        <v>493.20000000000005</v>
      </c>
      <c r="D17" s="40"/>
    </row>
    <row r="18" spans="1:5" ht="15.75" x14ac:dyDescent="0.25">
      <c r="A18" s="42"/>
      <c r="B18" s="45" t="s">
        <v>85</v>
      </c>
      <c r="C18" s="33">
        <f>'1 кв.'!E33+'2 кв.'!E33+'3 кв.'!E33+'4 кв.'!E33</f>
        <v>2942.7599999999998</v>
      </c>
      <c r="D18" s="40"/>
    </row>
    <row r="19" spans="1:5" ht="15.75" x14ac:dyDescent="0.25">
      <c r="A19" s="42"/>
      <c r="B19" s="45" t="s">
        <v>86</v>
      </c>
      <c r="C19" s="33">
        <f>'1 кв.'!E34+'2 кв.'!E34+'3 кв.'!E34+'4 кв.'!E34</f>
        <v>1249.44</v>
      </c>
      <c r="D19" s="40"/>
    </row>
    <row r="20" spans="1:5" ht="15.75" x14ac:dyDescent="0.25">
      <c r="A20" s="42"/>
      <c r="B20" s="45" t="s">
        <v>87</v>
      </c>
      <c r="C20" s="33">
        <f>'1 кв.'!E35+'2 кв.'!E35+'3 кв.'!E35+'4 кв.'!E35</f>
        <v>900</v>
      </c>
      <c r="D20" s="40"/>
    </row>
    <row r="21" spans="1:5" ht="15.75" x14ac:dyDescent="0.25">
      <c r="A21" s="42"/>
      <c r="B21" s="45" t="s">
        <v>29</v>
      </c>
      <c r="C21" s="33">
        <f>'1 кв.'!E36+'2 кв.'!E36+'3 кв.'!E36+'4 кв.'!E36</f>
        <v>5737.5599999999995</v>
      </c>
      <c r="D21" s="40"/>
    </row>
    <row r="22" spans="1:5" ht="15.75" x14ac:dyDescent="0.25">
      <c r="A22" s="42"/>
      <c r="B22" s="45" t="s">
        <v>88</v>
      </c>
      <c r="C22" s="33">
        <f>'1 кв.'!E37+'2 кв.'!E37+'3 кв.'!E37+'4 кв.'!E37</f>
        <v>6691.079999999999</v>
      </c>
      <c r="D22" s="40"/>
    </row>
    <row r="23" spans="1:5" ht="15.75" x14ac:dyDescent="0.25">
      <c r="A23" s="1"/>
      <c r="B23" s="39" t="s">
        <v>89</v>
      </c>
      <c r="C23" s="31">
        <f>SUM(C11:C22)</f>
        <v>55533.752</v>
      </c>
      <c r="D23" s="40"/>
      <c r="E23" s="44"/>
    </row>
    <row r="24" spans="1:5" ht="15.75" x14ac:dyDescent="0.25">
      <c r="A24" s="1"/>
      <c r="B24" s="46" t="s">
        <v>90</v>
      </c>
      <c r="C24" s="31">
        <f>C6+C9-C23</f>
        <v>9015.8580000000002</v>
      </c>
      <c r="D24" s="40"/>
    </row>
    <row r="25" spans="1:5" s="50" customFormat="1" ht="30" x14ac:dyDescent="0.25">
      <c r="A25" s="47"/>
      <c r="B25" s="48" t="s">
        <v>91</v>
      </c>
      <c r="C25" s="3" t="s">
        <v>92</v>
      </c>
      <c r="D25" s="49"/>
    </row>
    <row r="26" spans="1:5" ht="15.75" x14ac:dyDescent="0.25">
      <c r="A26" s="11" t="s">
        <v>57</v>
      </c>
      <c r="B26" s="56" t="s">
        <v>56</v>
      </c>
      <c r="C26" s="58">
        <v>4</v>
      </c>
      <c r="D26" s="40"/>
      <c r="E26" s="50"/>
    </row>
    <row r="27" spans="1:5" ht="15.75" x14ac:dyDescent="0.25">
      <c r="A27" s="11" t="s">
        <v>74</v>
      </c>
      <c r="B27" s="56" t="s">
        <v>69</v>
      </c>
      <c r="C27" s="58">
        <v>0.66</v>
      </c>
      <c r="D27" s="40"/>
      <c r="E27" s="50"/>
    </row>
    <row r="28" spans="1:5" ht="15.75" x14ac:dyDescent="0.25">
      <c r="A28" s="11"/>
      <c r="B28" s="57" t="s">
        <v>70</v>
      </c>
      <c r="C28" s="58">
        <v>32.5</v>
      </c>
      <c r="D28" s="40"/>
      <c r="E28" s="50"/>
    </row>
    <row r="29" spans="1:5" ht="15.75" x14ac:dyDescent="0.25">
      <c r="A29" s="11" t="s">
        <v>75</v>
      </c>
      <c r="B29" s="56" t="s">
        <v>71</v>
      </c>
      <c r="C29" s="58">
        <v>3</v>
      </c>
      <c r="D29" s="40"/>
      <c r="E29" s="50"/>
    </row>
    <row r="30" spans="1:5" ht="15.75" x14ac:dyDescent="0.25">
      <c r="A30" s="11"/>
      <c r="B30" s="56" t="s">
        <v>72</v>
      </c>
      <c r="C30" s="58">
        <v>3</v>
      </c>
      <c r="D30" s="40"/>
      <c r="E30" s="50"/>
    </row>
    <row r="31" spans="1:5" ht="15.75" x14ac:dyDescent="0.25">
      <c r="A31" s="11"/>
      <c r="B31" s="56" t="s">
        <v>73</v>
      </c>
      <c r="C31" s="59">
        <v>4</v>
      </c>
      <c r="D31" s="40"/>
      <c r="E31" s="50"/>
    </row>
    <row r="32" spans="1:5" ht="15.75" x14ac:dyDescent="0.25">
      <c r="A32" s="3"/>
      <c r="B32" s="56" t="s">
        <v>70</v>
      </c>
      <c r="C32" s="58">
        <v>8</v>
      </c>
      <c r="D32" s="40"/>
    </row>
    <row r="33" spans="1:4" ht="15.75" x14ac:dyDescent="0.25">
      <c r="A33" s="3"/>
      <c r="B33" s="56"/>
      <c r="C33" s="56"/>
      <c r="D33" s="40"/>
    </row>
    <row r="34" spans="1:4" s="55" customFormat="1" ht="15.75" x14ac:dyDescent="0.25">
      <c r="A34" s="51"/>
      <c r="B34" s="52" t="s">
        <v>93</v>
      </c>
      <c r="C34" s="53">
        <f>SUM(C26:C33)</f>
        <v>55.16</v>
      </c>
      <c r="D34" s="54"/>
    </row>
    <row r="35" spans="1:4" ht="15.75" x14ac:dyDescent="0.25">
      <c r="A35" s="1"/>
      <c r="B35" s="39"/>
      <c r="C35" s="39"/>
      <c r="D35" s="40"/>
    </row>
    <row r="36" spans="1:4" ht="15.75" x14ac:dyDescent="0.25">
      <c r="A36" s="39" t="s">
        <v>94</v>
      </c>
      <c r="C36" s="39"/>
      <c r="D36" s="40"/>
    </row>
    <row r="37" spans="1:4" ht="15.75" x14ac:dyDescent="0.25">
      <c r="A37" s="1"/>
      <c r="B37" s="39"/>
      <c r="C37" s="39"/>
      <c r="D37" s="40"/>
    </row>
    <row r="38" spans="1:4" ht="15.75" x14ac:dyDescent="0.25">
      <c r="A38" s="1"/>
      <c r="B38" s="39"/>
      <c r="C38" s="39"/>
      <c r="D38" s="40"/>
    </row>
    <row r="39" spans="1:4" ht="15.75" x14ac:dyDescent="0.25">
      <c r="A39" s="1"/>
      <c r="B39" s="39"/>
      <c r="C39" s="39"/>
      <c r="D39" s="40"/>
    </row>
    <row r="40" spans="1:4" ht="15.75" x14ac:dyDescent="0.25">
      <c r="A40" s="1"/>
      <c r="B40" s="39"/>
      <c r="C40" s="39"/>
      <c r="D40" s="40"/>
    </row>
    <row r="41" spans="1:4" ht="15.75" x14ac:dyDescent="0.25">
      <c r="A41" s="1"/>
      <c r="B41" s="39"/>
      <c r="C41" s="39"/>
      <c r="D41" s="40"/>
    </row>
    <row r="42" spans="1:4" ht="15.75" x14ac:dyDescent="0.25">
      <c r="A42" s="1"/>
      <c r="B42" s="39"/>
      <c r="C42" s="39"/>
      <c r="D42" s="40"/>
    </row>
    <row r="43" spans="1:4" ht="15.75" x14ac:dyDescent="0.25">
      <c r="A43" s="1"/>
      <c r="B43" s="39"/>
      <c r="C43" s="39"/>
      <c r="D43" s="40"/>
    </row>
    <row r="44" spans="1:4" ht="15.75" x14ac:dyDescent="0.25">
      <c r="A44" s="1"/>
      <c r="B44" s="39"/>
      <c r="C44" s="39"/>
      <c r="D44" s="40"/>
    </row>
    <row r="45" spans="1:4" ht="15.75" x14ac:dyDescent="0.25">
      <c r="A45" s="1"/>
      <c r="B45" s="39"/>
      <c r="C45" s="39"/>
      <c r="D45" s="40"/>
    </row>
    <row r="46" spans="1:4" ht="15.75" x14ac:dyDescent="0.25">
      <c r="A46" s="1"/>
      <c r="B46" s="39"/>
      <c r="C46" s="39"/>
      <c r="D46" s="40"/>
    </row>
    <row r="47" spans="1:4" ht="15.75" x14ac:dyDescent="0.25">
      <c r="A47" s="1"/>
      <c r="B47" s="39"/>
      <c r="C47" s="39"/>
      <c r="D47" s="40"/>
    </row>
    <row r="48" spans="1:4" ht="15.75" x14ac:dyDescent="0.25">
      <c r="A48" s="1"/>
      <c r="B48" s="39"/>
      <c r="C48" s="39"/>
      <c r="D48" s="4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2017-02-02T12:51:53Z</dcterms:modified>
</cp:coreProperties>
</file>