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3"/>
  </bookViews>
  <sheets>
    <sheet name="1 кв." sheetId="1" r:id="rId1"/>
    <sheet name="2 кв." sheetId="2" r:id="rId2"/>
    <sheet name="3 кв." sheetId="3" r:id="rId3"/>
    <sheet name="4 кв." sheetId="4" r:id="rId4"/>
    <sheet name="отчет" sheetId="5" r:id="rId5"/>
  </sheets>
  <definedNames>
    <definedName name="_edn1" localSheetId="0">'1 кв.'!$A$87</definedName>
    <definedName name="_edn2" localSheetId="0">'1 кв.'!$A$89</definedName>
    <definedName name="_edn3" localSheetId="0">'1 кв.'!$A$90</definedName>
    <definedName name="_edn4" localSheetId="0">'1 кв.'!$A$91</definedName>
    <definedName name="_ednref1" localSheetId="0">'1 кв.'!#REF!</definedName>
    <definedName name="_ednref2" localSheetId="0">'1 кв.'!$A$60</definedName>
    <definedName name="_ednref3" localSheetId="0">'1 кв.'!$D$59</definedName>
    <definedName name="_ednref4" localSheetId="0">'1 кв.'!$D$60</definedName>
    <definedName name="_xlnm.Print_Area" localSheetId="0">'1 кв.'!$A$1:$E$59</definedName>
    <definedName name="_xlnm.Print_Area" localSheetId="1">'2 кв.'!$A$1:$E$63</definedName>
    <definedName name="_xlnm.Print_Area" localSheetId="2">'3 кв.'!$A$1:$E$62</definedName>
    <definedName name="_xlnm.Print_Area" localSheetId="3">'4 кв.'!$A$1:$E$62</definedName>
    <definedName name="_xlnm.Print_Area" localSheetId="4">отчет!$A$1:$C$35</definedName>
  </definedNames>
  <calcPr calcId="145621"/>
</workbook>
</file>

<file path=xl/calcChain.xml><?xml version="1.0" encoding="utf-8"?>
<calcChain xmlns="http://schemas.openxmlformats.org/spreadsheetml/2006/main">
  <c r="C9" i="5" l="1"/>
  <c r="C20" i="5" l="1"/>
  <c r="C21" i="5"/>
  <c r="C12" i="5"/>
  <c r="C33" i="5"/>
  <c r="C11" i="5"/>
  <c r="C8" i="5"/>
  <c r="C7" i="5"/>
  <c r="C6" i="5"/>
  <c r="E28" i="4" l="1"/>
  <c r="C13" i="5" s="1"/>
  <c r="E38" i="4"/>
  <c r="C23" i="5" s="1"/>
  <c r="E37" i="4"/>
  <c r="C22" i="5" s="1"/>
  <c r="E34" i="4"/>
  <c r="E33" i="4"/>
  <c r="C18" i="5" s="1"/>
  <c r="E32" i="4"/>
  <c r="C17" i="5" s="1"/>
  <c r="E31" i="4"/>
  <c r="C16" i="5" s="1"/>
  <c r="E30" i="4"/>
  <c r="C15" i="5" s="1"/>
  <c r="E29" i="4"/>
  <c r="C14" i="5" s="1"/>
  <c r="E42" i="4" l="1"/>
  <c r="E38" i="3"/>
  <c r="E37" i="3"/>
  <c r="E33" i="3"/>
  <c r="E40" i="3"/>
  <c r="E24" i="5" l="1"/>
  <c r="B62" i="4"/>
  <c r="E34" i="3"/>
  <c r="E42" i="3" s="1"/>
  <c r="E32" i="3"/>
  <c r="E31" i="3"/>
  <c r="E30" i="3"/>
  <c r="E29" i="3"/>
  <c r="E28" i="3"/>
  <c r="E39" i="2" l="1"/>
  <c r="E43" i="1" l="1"/>
  <c r="E41" i="1" l="1"/>
  <c r="E42" i="1"/>
  <c r="E40" i="1"/>
  <c r="E38" i="2" l="1"/>
  <c r="E37" i="2"/>
  <c r="E34" i="2"/>
  <c r="E33" i="2"/>
  <c r="E32" i="2"/>
  <c r="E31" i="2"/>
  <c r="E30" i="2"/>
  <c r="E29" i="2"/>
  <c r="E28" i="2"/>
  <c r="E41" i="2" s="1"/>
  <c r="E31" i="1" l="1"/>
  <c r="E29" i="1"/>
  <c r="E28" i="1"/>
  <c r="E38" i="1" l="1"/>
  <c r="E37" i="1"/>
  <c r="E33" i="1"/>
  <c r="E32" i="1" l="1"/>
  <c r="E30" i="1"/>
  <c r="E34" i="1" l="1"/>
  <c r="C19" i="5" l="1"/>
  <c r="E45" i="1"/>
  <c r="C24" i="5" l="1"/>
  <c r="C25" i="5" s="1"/>
  <c r="B62" i="3"/>
  <c r="B61" i="2"/>
</calcChain>
</file>

<file path=xl/sharedStrings.xml><?xml version="1.0" encoding="utf-8"?>
<sst xmlns="http://schemas.openxmlformats.org/spreadsheetml/2006/main" count="358" uniqueCount="97">
  <si>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</si>
  <si>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</si>
  <si>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</si>
  <si>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</si>
  <si>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</si>
  <si>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</si>
  <si>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</si>
  <si>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</si>
  <si>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</si>
  <si>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</si>
  <si>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</si>
  <si>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</si>
  <si>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</si>
  <si>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</si>
  <si>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</si>
  <si>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</si>
  <si>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</si>
  <si>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</si>
  <si>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</si>
  <si>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</si>
  <si>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</si>
  <si>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</si>
  <si>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</si>
  <si>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</si>
  <si>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</si>
  <si>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</si>
  <si>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</si>
  <si>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</si>
  <si>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</si>
  <si>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</si>
  <si>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</si>
  <si>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</si>
  <si>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</si>
  <si>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</si>
  <si>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</si>
  <si>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</si>
  <si>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</si>
  <si>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</si>
  <si>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t>г. Россошь, ул. Василевского, д. 50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</si>
  <si>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№58  от   01.10.2015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</si>
  <si>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№50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Василевского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</si>
  <si>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№21,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б/н от 17.09.2015 г.</t>
    </r>
  </si>
  <si>
    <t>постоянно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</si>
  <si>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</si>
  <si>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</si>
  <si>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Евдокимовой Юлии</t>
    </r>
  </si>
  <si>
    <t>Периодическая проверка технического состояния вентиляционных каналов, дымоходов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</si>
  <si>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</si>
  <si>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Стоимость материалов</t>
  </si>
  <si>
    <t>1 квартал</t>
  </si>
  <si>
    <t>руб.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</si>
  <si>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МКД Евдокимовой Ю.</t>
    </r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</si>
  <si>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</si>
  <si>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</si>
  <si>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</si>
  <si>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Сварочные работы при монтаже мус.контейнеров</t>
  </si>
  <si>
    <t>заделка выхода фан.стояка на крышу (кв.22)</t>
  </si>
  <si>
    <t>покраска малых форм дет.площ.</t>
  </si>
  <si>
    <t>монтаж ограждения ж/б конт.площадки</t>
  </si>
  <si>
    <t>апрель</t>
  </si>
  <si>
    <t>ч/час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</si>
  <si>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 ( прописью) рубля 91 копейка.</t>
    </r>
  </si>
  <si>
    <t xml:space="preserve">определена приложением № 9 к договору </t>
  </si>
  <si>
    <t>определена приложением № 9 к договору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</si>
  <si>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</si>
  <si>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</si>
  <si>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</si>
  <si>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</si>
  <si>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</si>
  <si>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шестьдесят пять тысяч семьсот пятнадцать (прописью) рублей 27 копеек.</t>
    </r>
  </si>
  <si>
    <t>3 квартал</t>
  </si>
  <si>
    <t>Ремонт кровли 15 м2 (кв.22)</t>
  </si>
  <si>
    <t>сентябрь</t>
  </si>
  <si>
    <t>"30" 09  2016 г.</t>
  </si>
  <si>
    <t>4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</si>
  <si>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пятьдесят девять тысяч девятьсот двадцать два рубля 24 копейки.</t>
    </r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</si>
  <si>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Евдокимовой Юлии Васильевны</t>
    </r>
  </si>
  <si>
    <t>"31" 12  2016 г.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</si>
  <si>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</si>
  <si>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</si>
  <si>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</si>
  <si>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</si>
  <si>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</si>
  <si>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</si>
  <si>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</si>
  <si>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 xml:space="preserve">Санитарное содержание мест общего пользования </t>
  </si>
  <si>
    <t>Осмотр</t>
  </si>
  <si>
    <t>Обслуживание ВДГО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</si>
  <si>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</si>
  <si>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</si>
  <si>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</si>
  <si>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</si>
  <si>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</si>
  <si>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ИТОГО</t>
  </si>
  <si>
    <t>Составил: инженер ПТО ____________________ Филиппенко Ю.А.</t>
  </si>
  <si>
    <t>по ж.д. ул. Василевского, д. 50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</si>
  <si>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пятьдесят девять тысяч шестьсот шестьдесят три рубля 82 копейки.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</si>
</sst>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4" fillId="0" borderId="0" xfId="1" applyFont="1"/>
    <xf numFmtId="43" fontId="8" fillId="0" borderId="0" xfId="0" applyNumberFormat="1" applyFont="1"/>
    <xf numFmtId="0" fontId="14" fillId="0" borderId="6" xfId="0" applyFont="1" applyBorder="1" applyAlignment="1">
      <alignment wrapText="1"/>
    </xf>
    <xf numFmtId="0" fontId="14" fillId="0" borderId="0" xfId="0" applyFont="1" applyBorder="1" applyAlignment="1">
      <alignment wrapText="1"/>
    </xf>
    <xf numFmtId="43" fontId="4" fillId="2" borderId="5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/>
    <xf numFmtId="0" fontId="12" fillId="0" borderId="0" xfId="0" applyFont="1"/>
    <xf numFmtId="164" fontId="8" fillId="0" borderId="0" xfId="1" applyNumberFormat="1" applyFont="1"/>
    <xf numFmtId="164" fontId="4" fillId="0" borderId="0" xfId="1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5" fillId="0" borderId="0" xfId="0" applyFont="1" applyAlignment="1"/>
    <xf numFmtId="4" fontId="15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vertical="center" wrapText="1"/>
    </xf>
    <xf numFmtId="43" fontId="0" fillId="0" borderId="0" xfId="0" applyNumberFormat="1"/>
    <xf numFmtId="0" fontId="10" fillId="0" borderId="0" xfId="0" applyFont="1" applyAlignment="1">
      <alignment horizontal="left"/>
    </xf>
    <xf numFmtId="0" fontId="14" fillId="0" borderId="6" xfId="0" applyFont="1" applyBorder="1"/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6" xfId="0" applyFont="1" applyFill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2" fontId="15" fillId="0" borderId="6" xfId="0" applyNumberFormat="1" applyFont="1" applyBorder="1"/>
    <xf numFmtId="4" fontId="10" fillId="0" borderId="0" xfId="0" applyNumberFormat="1" applyFont="1"/>
    <xf numFmtId="2" fontId="17" fillId="0" borderId="0" xfId="0" applyNumberFormat="1" applyFont="1"/>
    <xf numFmtId="0" fontId="17" fillId="0" borderId="0" xfId="0" applyFont="1"/>
    <xf numFmtId="0" fontId="18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37" zoomScaleNormal="100" zoomScaleSheetLayoutView="100" workbookViewId="0">
      <selection activeCell="J40" sqref="J40"/>
    </sheetView>
  </sheetViews>
  <sheetFormatPr defaultColWidth="9.140625" defaultRowHeight="15" x14ac:dyDescent="0.25"/>
  <cols>
    <col min="1" max="1" width="31.5703125" style="2" customWidth="1"/>
    <col min="2" max="2" width="22.42578125" style="2" customWidth="1"/>
    <col min="3" max="3" width="14.42578125" style="2" customWidth="1"/>
    <col min="4" max="4" width="16.140625" style="2" customWidth="1"/>
    <col min="5" max="5" width="14.140625" style="2" customWidth="1"/>
    <col min="6" max="7" width="9.140625" style="2"/>
    <col min="8" max="8" width="17" style="2" customWidth="1"/>
    <col min="9" max="16384" width="9.140625" style="2"/>
  </cols>
  <sheetData>
    <row r="1" spans="1:5" ht="15.75" x14ac:dyDescent="0.25">
      <c r="A1" s="70" t="s">
        <v>12</v>
      </c>
      <c r="B1" s="70"/>
      <c r="C1" s="70"/>
      <c r="D1" s="70"/>
      <c r="E1" s="70"/>
    </row>
    <row r="2" spans="1:5" ht="32.25" customHeight="1" x14ac:dyDescent="0.25">
      <c r="A2" s="68" t="s">
        <v>13</v>
      </c>
      <c r="B2" s="69"/>
      <c r="C2" s="69"/>
      <c r="D2" s="69"/>
      <c r="E2" s="69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73" t="s">
        <v>54</v>
      </c>
      <c r="E4" s="73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67" t="s">
        <v>0</v>
      </c>
      <c r="B6" s="67"/>
      <c r="C6" s="67"/>
      <c r="D6" s="67"/>
      <c r="E6" s="67"/>
    </row>
    <row r="7" spans="1:5" x14ac:dyDescent="0.25">
      <c r="A7" s="71" t="s">
        <v>38</v>
      </c>
      <c r="B7" s="71"/>
      <c r="C7" s="71"/>
      <c r="D7" s="71"/>
      <c r="E7" s="71"/>
    </row>
    <row r="8" spans="1:5" x14ac:dyDescent="0.25">
      <c r="A8" s="72" t="s">
        <v>1</v>
      </c>
      <c r="B8" s="72"/>
      <c r="C8" s="72"/>
      <c r="D8" s="72"/>
      <c r="E8" s="72"/>
    </row>
    <row r="9" spans="1:5" ht="7.5" customHeight="1" x14ac:dyDescent="0.25">
      <c r="A9" s="66"/>
      <c r="B9" s="66"/>
      <c r="C9" s="66"/>
      <c r="D9" s="66"/>
      <c r="E9" s="66"/>
    </row>
    <row r="10" spans="1:5" x14ac:dyDescent="0.25">
      <c r="A10" s="67" t="s">
        <v>45</v>
      </c>
      <c r="B10" s="67"/>
      <c r="C10" s="67"/>
      <c r="D10" s="67"/>
      <c r="E10" s="67"/>
    </row>
    <row r="11" spans="1:5" ht="22.5" customHeight="1" x14ac:dyDescent="0.25">
      <c r="A11" s="74" t="s">
        <v>15</v>
      </c>
      <c r="B11" s="75"/>
      <c r="C11" s="75"/>
      <c r="D11" s="75"/>
      <c r="E11" s="75"/>
    </row>
    <row r="12" spans="1:5" ht="9" customHeight="1" x14ac:dyDescent="0.25">
      <c r="A12" s="66"/>
      <c r="B12" s="66"/>
      <c r="C12" s="66"/>
      <c r="D12" s="66"/>
      <c r="E12" s="66"/>
    </row>
    <row r="13" spans="1:5" ht="30.75" customHeight="1" x14ac:dyDescent="0.25">
      <c r="A13" s="67" t="s">
        <v>41</v>
      </c>
      <c r="B13" s="67"/>
      <c r="C13" s="67"/>
      <c r="D13" s="67"/>
      <c r="E13" s="67"/>
    </row>
    <row r="14" spans="1:5" x14ac:dyDescent="0.25">
      <c r="A14" s="72" t="s">
        <v>16</v>
      </c>
      <c r="B14" s="66"/>
      <c r="C14" s="66"/>
      <c r="D14" s="66"/>
      <c r="E14" s="66"/>
    </row>
    <row r="15" spans="1:5" x14ac:dyDescent="0.25">
      <c r="A15" s="66"/>
      <c r="B15" s="66"/>
      <c r="C15" s="66"/>
      <c r="D15" s="66"/>
      <c r="E15" s="66"/>
    </row>
    <row r="16" spans="1:5" x14ac:dyDescent="0.25">
      <c r="A16" s="67" t="s">
        <v>44</v>
      </c>
      <c r="B16" s="67"/>
      <c r="C16" s="67"/>
      <c r="D16" s="67"/>
      <c r="E16" s="67"/>
    </row>
    <row r="17" spans="1:7" ht="11.25" customHeight="1" x14ac:dyDescent="0.25">
      <c r="A17" s="72" t="s">
        <v>2</v>
      </c>
      <c r="B17" s="66"/>
      <c r="C17" s="66"/>
      <c r="D17" s="66"/>
      <c r="E17" s="66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67" t="s">
        <v>43</v>
      </c>
      <c r="B19" s="67"/>
      <c r="C19" s="67"/>
      <c r="D19" s="67"/>
      <c r="E19" s="67"/>
    </row>
    <row r="20" spans="1:7" ht="10.5" customHeight="1" x14ac:dyDescent="0.25">
      <c r="A20" s="72" t="s">
        <v>17</v>
      </c>
      <c r="B20" s="66"/>
      <c r="C20" s="66"/>
      <c r="D20" s="66"/>
      <c r="E20" s="66"/>
    </row>
    <row r="21" spans="1:7" x14ac:dyDescent="0.25">
      <c r="A21" s="66"/>
      <c r="B21" s="66"/>
      <c r="C21" s="66"/>
      <c r="D21" s="66"/>
      <c r="E21" s="66"/>
    </row>
    <row r="22" spans="1:7" ht="30.75" customHeight="1" x14ac:dyDescent="0.25">
      <c r="A22" s="67" t="s">
        <v>18</v>
      </c>
      <c r="B22" s="67"/>
      <c r="C22" s="67"/>
      <c r="D22" s="67"/>
      <c r="E22" s="67"/>
    </row>
    <row r="23" spans="1:7" x14ac:dyDescent="0.25">
      <c r="A23" s="66"/>
      <c r="B23" s="66"/>
      <c r="C23" s="66"/>
      <c r="D23" s="66"/>
      <c r="E23" s="66"/>
    </row>
    <row r="24" spans="1:7" ht="63.75" customHeight="1" x14ac:dyDescent="0.25">
      <c r="A24" s="67" t="s">
        <v>39</v>
      </c>
      <c r="B24" s="67"/>
      <c r="C24" s="67"/>
      <c r="D24" s="67"/>
      <c r="E24" s="67"/>
    </row>
    <row r="25" spans="1:7" ht="33.75" customHeight="1" x14ac:dyDescent="0.25">
      <c r="A25" s="76" t="s">
        <v>40</v>
      </c>
      <c r="B25" s="76"/>
      <c r="C25" s="76"/>
      <c r="D25" s="76"/>
      <c r="E25" s="76"/>
    </row>
    <row r="26" spans="1:7" x14ac:dyDescent="0.25">
      <c r="A26" s="76"/>
      <c r="B26" s="76"/>
      <c r="C26" s="76"/>
      <c r="D26" s="76"/>
      <c r="E26" s="76"/>
      <c r="F26" s="2">
        <v>1433.1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65">
        <v>1.94</v>
      </c>
      <c r="E28" s="11">
        <f>D28*F26*G26</f>
        <v>8340.6419999999998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65">
        <v>2.25</v>
      </c>
      <c r="E29" s="11">
        <f>D29*F26*G26</f>
        <v>9673.4249999999993</v>
      </c>
    </row>
    <row r="30" spans="1:7" ht="38.25" x14ac:dyDescent="0.25">
      <c r="A30" s="10" t="s">
        <v>30</v>
      </c>
      <c r="B30" s="12" t="s">
        <v>29</v>
      </c>
      <c r="C30" s="3" t="s">
        <v>5</v>
      </c>
      <c r="D30" s="65">
        <v>2.0099999999999998</v>
      </c>
      <c r="E30" s="11">
        <f>D30*F26*G26</f>
        <v>8641.5929999999989</v>
      </c>
    </row>
    <row r="31" spans="1:7" ht="38.25" x14ac:dyDescent="0.25">
      <c r="A31" s="10" t="s">
        <v>31</v>
      </c>
      <c r="B31" s="12" t="s">
        <v>29</v>
      </c>
      <c r="C31" s="3" t="s">
        <v>5</v>
      </c>
      <c r="D31" s="65">
        <v>1.5</v>
      </c>
      <c r="E31" s="11">
        <f>D31*F26*G26</f>
        <v>6448.9499999999989</v>
      </c>
    </row>
    <row r="32" spans="1:7" x14ac:dyDescent="0.25">
      <c r="A32" s="10" t="s">
        <v>32</v>
      </c>
      <c r="B32" s="14" t="s">
        <v>33</v>
      </c>
      <c r="C32" s="3" t="s">
        <v>5</v>
      </c>
      <c r="D32" s="65">
        <v>0.61</v>
      </c>
      <c r="E32" s="11">
        <f>D32*F26*G26</f>
        <v>2622.5729999999999</v>
      </c>
    </row>
    <row r="33" spans="1:5" ht="60" x14ac:dyDescent="0.25">
      <c r="A33" s="10" t="s">
        <v>27</v>
      </c>
      <c r="B33" s="12" t="s">
        <v>29</v>
      </c>
      <c r="C33" s="3" t="s">
        <v>5</v>
      </c>
      <c r="D33" s="65">
        <v>0.68</v>
      </c>
      <c r="E33" s="11">
        <f>D33*F26*G26</f>
        <v>2923.5240000000003</v>
      </c>
    </row>
    <row r="34" spans="1:5" ht="38.25" x14ac:dyDescent="0.25">
      <c r="A34" s="10" t="s">
        <v>26</v>
      </c>
      <c r="B34" s="12" t="s">
        <v>29</v>
      </c>
      <c r="C34" s="3" t="s">
        <v>5</v>
      </c>
      <c r="D34" s="65">
        <v>0.1</v>
      </c>
      <c r="E34" s="11">
        <f>D34*F26*G26</f>
        <v>429.93</v>
      </c>
    </row>
    <row r="35" spans="1:5" ht="60" x14ac:dyDescent="0.25">
      <c r="A35" s="10" t="s">
        <v>46</v>
      </c>
      <c r="B35" s="12" t="s">
        <v>34</v>
      </c>
      <c r="C35" s="3" t="s">
        <v>5</v>
      </c>
      <c r="D35" s="65">
        <v>0.22</v>
      </c>
      <c r="E35" s="11">
        <v>4320</v>
      </c>
    </row>
    <row r="36" spans="1:5" ht="30" x14ac:dyDescent="0.25">
      <c r="A36" s="10" t="s">
        <v>35</v>
      </c>
      <c r="B36" s="12" t="s">
        <v>36</v>
      </c>
      <c r="C36" s="3" t="s">
        <v>5</v>
      </c>
      <c r="D36" s="65">
        <v>0.22</v>
      </c>
      <c r="E36" s="11">
        <v>0</v>
      </c>
    </row>
    <row r="37" spans="1:5" x14ac:dyDescent="0.25">
      <c r="A37" s="10" t="s">
        <v>28</v>
      </c>
      <c r="B37" s="12" t="s">
        <v>42</v>
      </c>
      <c r="C37" s="3" t="s">
        <v>5</v>
      </c>
      <c r="D37" s="65">
        <v>0.63</v>
      </c>
      <c r="E37" s="11">
        <f>D37*F26*G26</f>
        <v>2708.5589999999997</v>
      </c>
    </row>
    <row r="38" spans="1:5" ht="15.75" thickBot="1" x14ac:dyDescent="0.3">
      <c r="A38" s="19" t="s">
        <v>37</v>
      </c>
      <c r="B38" s="20" t="s">
        <v>42</v>
      </c>
      <c r="C38" s="21" t="s">
        <v>5</v>
      </c>
      <c r="D38" s="64">
        <v>3.3</v>
      </c>
      <c r="E38" s="22">
        <f>D38*F26*G26</f>
        <v>14187.689999999999</v>
      </c>
    </row>
    <row r="39" spans="1:5" x14ac:dyDescent="0.25">
      <c r="A39" s="15" t="s">
        <v>48</v>
      </c>
      <c r="B39" s="16" t="s">
        <v>49</v>
      </c>
      <c r="C39" s="17" t="s">
        <v>50</v>
      </c>
      <c r="D39" s="17"/>
      <c r="E39" s="34">
        <v>26</v>
      </c>
    </row>
    <row r="40" spans="1:5" ht="30" x14ac:dyDescent="0.25">
      <c r="A40" s="32" t="s">
        <v>55</v>
      </c>
      <c r="B40" s="12" t="s">
        <v>59</v>
      </c>
      <c r="C40" s="3" t="s">
        <v>60</v>
      </c>
      <c r="D40" s="3">
        <v>4</v>
      </c>
      <c r="E40" s="11">
        <f>D40*126.7</f>
        <v>506.8</v>
      </c>
    </row>
    <row r="41" spans="1:5" ht="30" x14ac:dyDescent="0.25">
      <c r="A41" s="10" t="s">
        <v>56</v>
      </c>
      <c r="B41" s="12" t="s">
        <v>59</v>
      </c>
      <c r="C41" s="3" t="s">
        <v>60</v>
      </c>
      <c r="D41" s="3">
        <v>3.7</v>
      </c>
      <c r="E41" s="11">
        <f t="shared" ref="E41:E42" si="0">D41*126.7</f>
        <v>468.79</v>
      </c>
    </row>
    <row r="42" spans="1:5" x14ac:dyDescent="0.25">
      <c r="A42" s="10" t="s">
        <v>57</v>
      </c>
      <c r="B42" s="12" t="s">
        <v>59</v>
      </c>
      <c r="C42" s="3" t="s">
        <v>60</v>
      </c>
      <c r="D42" s="3">
        <v>9.3000000000000007</v>
      </c>
      <c r="E42" s="11">
        <f t="shared" si="0"/>
        <v>1178.3100000000002</v>
      </c>
    </row>
    <row r="43" spans="1:5" ht="30" x14ac:dyDescent="0.25">
      <c r="A43" s="10" t="s">
        <v>58</v>
      </c>
      <c r="B43" s="12" t="s">
        <v>59</v>
      </c>
      <c r="C43" s="3" t="s">
        <v>60</v>
      </c>
      <c r="D43" s="3">
        <v>5.3</v>
      </c>
      <c r="E43" s="11">
        <f>D43*126.7</f>
        <v>671.51</v>
      </c>
    </row>
    <row r="44" spans="1:5" x14ac:dyDescent="0.25">
      <c r="A44" s="33"/>
      <c r="B44" s="12"/>
      <c r="C44" s="3"/>
      <c r="D44" s="3"/>
      <c r="E44" s="11"/>
    </row>
    <row r="45" spans="1:5" s="27" customFormat="1" ht="14.25" x14ac:dyDescent="0.2">
      <c r="A45" s="23" t="s">
        <v>52</v>
      </c>
      <c r="B45" s="24"/>
      <c r="C45" s="25"/>
      <c r="D45" s="25"/>
      <c r="E45" s="26">
        <f>SUM(E28:E44)</f>
        <v>63148.295999999988</v>
      </c>
    </row>
    <row r="47" spans="1:5" ht="42.75" customHeight="1" x14ac:dyDescent="0.25">
      <c r="A47" s="67" t="s">
        <v>61</v>
      </c>
      <c r="B47" s="67"/>
      <c r="C47" s="67"/>
      <c r="D47" s="67"/>
      <c r="E47" s="67"/>
    </row>
    <row r="48" spans="1:5" ht="30" customHeight="1" x14ac:dyDescent="0.25">
      <c r="A48" s="67" t="s">
        <v>22</v>
      </c>
      <c r="B48" s="67"/>
      <c r="C48" s="67"/>
      <c r="D48" s="67"/>
      <c r="E48" s="67"/>
    </row>
    <row r="49" spans="1:8" x14ac:dyDescent="0.25">
      <c r="A49" s="67" t="s">
        <v>21</v>
      </c>
      <c r="B49" s="67"/>
      <c r="C49" s="67"/>
      <c r="D49" s="67"/>
      <c r="E49" s="67"/>
      <c r="F49" s="27"/>
      <c r="G49" s="27"/>
      <c r="H49" s="31"/>
    </row>
    <row r="50" spans="1:8" ht="31.5" customHeight="1" x14ac:dyDescent="0.25">
      <c r="A50" s="67" t="s">
        <v>53</v>
      </c>
      <c r="B50" s="67"/>
      <c r="C50" s="67"/>
      <c r="D50" s="67"/>
      <c r="E50" s="67"/>
    </row>
    <row r="51" spans="1:8" x14ac:dyDescent="0.25">
      <c r="A51" s="67" t="s">
        <v>19</v>
      </c>
      <c r="B51" s="67"/>
      <c r="C51" s="67"/>
      <c r="D51" s="67"/>
      <c r="E51" s="67"/>
    </row>
    <row r="52" spans="1:8" x14ac:dyDescent="0.25">
      <c r="A52" s="78" t="s">
        <v>6</v>
      </c>
      <c r="B52" s="78"/>
      <c r="C52" s="78"/>
      <c r="D52" s="78"/>
      <c r="E52" s="78"/>
    </row>
    <row r="53" spans="1:8" x14ac:dyDescent="0.25">
      <c r="A53" s="67" t="s">
        <v>19</v>
      </c>
      <c r="B53" s="67"/>
      <c r="C53" s="67"/>
      <c r="D53" s="67"/>
      <c r="E53" s="67"/>
    </row>
    <row r="54" spans="1:8" ht="15" customHeight="1" x14ac:dyDescent="0.25">
      <c r="A54" s="79" t="s">
        <v>47</v>
      </c>
      <c r="B54" s="79"/>
      <c r="C54" s="79"/>
      <c r="D54" s="79"/>
      <c r="E54" s="8"/>
    </row>
    <row r="55" spans="1:8" ht="11.25" customHeight="1" x14ac:dyDescent="0.25">
      <c r="B55" s="77" t="s">
        <v>20</v>
      </c>
      <c r="C55" s="77"/>
      <c r="D55" s="77"/>
      <c r="E55" s="9" t="s">
        <v>7</v>
      </c>
    </row>
    <row r="56" spans="1:8" x14ac:dyDescent="0.25">
      <c r="A56" s="6"/>
      <c r="B56" s="6"/>
      <c r="C56" s="6"/>
      <c r="D56" s="6"/>
      <c r="E56" s="6"/>
    </row>
    <row r="57" spans="1:8" ht="15" customHeight="1" x14ac:dyDescent="0.25">
      <c r="A57" s="80" t="s">
        <v>51</v>
      </c>
      <c r="B57" s="80"/>
      <c r="C57" s="80"/>
      <c r="D57" s="80"/>
      <c r="E57" s="8"/>
    </row>
    <row r="58" spans="1:8" ht="11.25" customHeight="1" x14ac:dyDescent="0.25">
      <c r="B58" s="77" t="s">
        <v>20</v>
      </c>
      <c r="C58" s="77"/>
      <c r="D58" s="77"/>
      <c r="E58" s="9" t="s">
        <v>7</v>
      </c>
    </row>
  </sheetData>
  <mergeCells count="34">
    <mergeCell ref="B55:D55"/>
    <mergeCell ref="B58:D58"/>
    <mergeCell ref="A49:E49"/>
    <mergeCell ref="A50:E50"/>
    <mergeCell ref="A51:E51"/>
    <mergeCell ref="A52:E52"/>
    <mergeCell ref="A53:E53"/>
    <mergeCell ref="A54:D54"/>
    <mergeCell ref="A57:D57"/>
    <mergeCell ref="A24:E24"/>
    <mergeCell ref="A25:E25"/>
    <mergeCell ref="A26:E26"/>
    <mergeCell ref="A47:E47"/>
    <mergeCell ref="A48:E48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topLeftCell="A37" zoomScaleNormal="100" zoomScaleSheetLayoutView="100" workbookViewId="0">
      <selection activeCell="B61" sqref="B61"/>
    </sheetView>
  </sheetViews>
  <sheetFormatPr defaultColWidth="9.140625" defaultRowHeight="15" x14ac:dyDescent="0.25"/>
  <cols>
    <col min="1" max="1" width="31.5703125" style="2" customWidth="1"/>
    <col min="2" max="2" width="22.42578125" style="2" customWidth="1"/>
    <col min="3" max="3" width="14.42578125" style="2" customWidth="1"/>
    <col min="4" max="4" width="16.140625" style="2" customWidth="1"/>
    <col min="5" max="5" width="14.140625" style="2" customWidth="1"/>
    <col min="6" max="7" width="9.140625" style="2"/>
    <col min="8" max="8" width="13.42578125" style="2" bestFit="1" customWidth="1"/>
    <col min="9" max="16384" width="9.140625" style="2"/>
  </cols>
  <sheetData>
    <row r="1" spans="1:5" ht="15.75" x14ac:dyDescent="0.25">
      <c r="A1" s="70" t="s">
        <v>12</v>
      </c>
      <c r="B1" s="70"/>
      <c r="C1" s="70"/>
      <c r="D1" s="70"/>
      <c r="E1" s="70"/>
    </row>
    <row r="2" spans="1:5" ht="32.25" customHeight="1" x14ac:dyDescent="0.25">
      <c r="A2" s="68" t="s">
        <v>13</v>
      </c>
      <c r="B2" s="69"/>
      <c r="C2" s="69"/>
      <c r="D2" s="69"/>
      <c r="E2" s="69"/>
    </row>
    <row r="3" spans="1:5" x14ac:dyDescent="0.25">
      <c r="A3" s="28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3" t="s">
        <v>54</v>
      </c>
      <c r="E4" s="73"/>
    </row>
    <row r="5" spans="1:5" x14ac:dyDescent="0.25">
      <c r="A5" s="28"/>
      <c r="B5" s="4"/>
      <c r="C5" s="4"/>
      <c r="D5" s="4"/>
      <c r="E5" s="4"/>
    </row>
    <row r="6" spans="1:5" x14ac:dyDescent="0.25">
      <c r="A6" s="67" t="s">
        <v>0</v>
      </c>
      <c r="B6" s="67"/>
      <c r="C6" s="67"/>
      <c r="D6" s="67"/>
      <c r="E6" s="67"/>
    </row>
    <row r="7" spans="1:5" x14ac:dyDescent="0.25">
      <c r="A7" s="71" t="s">
        <v>38</v>
      </c>
      <c r="B7" s="71"/>
      <c r="C7" s="71"/>
      <c r="D7" s="71"/>
      <c r="E7" s="71"/>
    </row>
    <row r="8" spans="1:5" x14ac:dyDescent="0.25">
      <c r="A8" s="72" t="s">
        <v>1</v>
      </c>
      <c r="B8" s="72"/>
      <c r="C8" s="72"/>
      <c r="D8" s="72"/>
      <c r="E8" s="72"/>
    </row>
    <row r="9" spans="1:5" x14ac:dyDescent="0.25">
      <c r="A9" s="66"/>
      <c r="B9" s="66"/>
      <c r="C9" s="66"/>
      <c r="D9" s="66"/>
      <c r="E9" s="66"/>
    </row>
    <row r="10" spans="1:5" x14ac:dyDescent="0.25">
      <c r="A10" s="67" t="s">
        <v>45</v>
      </c>
      <c r="B10" s="67"/>
      <c r="C10" s="67"/>
      <c r="D10" s="67"/>
      <c r="E10" s="67"/>
    </row>
    <row r="11" spans="1:5" ht="31.5" customHeight="1" x14ac:dyDescent="0.25">
      <c r="A11" s="74" t="s">
        <v>15</v>
      </c>
      <c r="B11" s="75"/>
      <c r="C11" s="75"/>
      <c r="D11" s="75"/>
      <c r="E11" s="75"/>
    </row>
    <row r="12" spans="1:5" x14ac:dyDescent="0.25">
      <c r="A12" s="66"/>
      <c r="B12" s="66"/>
      <c r="C12" s="66"/>
      <c r="D12" s="66"/>
      <c r="E12" s="66"/>
    </row>
    <row r="13" spans="1:5" x14ac:dyDescent="0.25">
      <c r="A13" s="67" t="s">
        <v>41</v>
      </c>
      <c r="B13" s="67"/>
      <c r="C13" s="67"/>
      <c r="D13" s="67"/>
      <c r="E13" s="67"/>
    </row>
    <row r="14" spans="1:5" x14ac:dyDescent="0.25">
      <c r="A14" s="72" t="s">
        <v>16</v>
      </c>
      <c r="B14" s="66"/>
      <c r="C14" s="66"/>
      <c r="D14" s="66"/>
      <c r="E14" s="66"/>
    </row>
    <row r="15" spans="1:5" x14ac:dyDescent="0.25">
      <c r="A15" s="66"/>
      <c r="B15" s="66"/>
      <c r="C15" s="66"/>
      <c r="D15" s="66"/>
      <c r="E15" s="66"/>
    </row>
    <row r="16" spans="1:5" x14ac:dyDescent="0.25">
      <c r="A16" s="67" t="s">
        <v>44</v>
      </c>
      <c r="B16" s="67"/>
      <c r="C16" s="67"/>
      <c r="D16" s="67"/>
      <c r="E16" s="67"/>
    </row>
    <row r="17" spans="1:7" x14ac:dyDescent="0.25">
      <c r="A17" s="72" t="s">
        <v>2</v>
      </c>
      <c r="B17" s="66"/>
      <c r="C17" s="66"/>
      <c r="D17" s="66"/>
      <c r="E17" s="66"/>
    </row>
    <row r="18" spans="1:7" x14ac:dyDescent="0.25">
      <c r="A18" s="29"/>
      <c r="B18" s="28"/>
      <c r="C18" s="28"/>
      <c r="D18" s="28"/>
      <c r="E18" s="28"/>
    </row>
    <row r="19" spans="1:7" x14ac:dyDescent="0.25">
      <c r="A19" s="67" t="s">
        <v>43</v>
      </c>
      <c r="B19" s="67"/>
      <c r="C19" s="67"/>
      <c r="D19" s="67"/>
      <c r="E19" s="67"/>
    </row>
    <row r="20" spans="1:7" x14ac:dyDescent="0.25">
      <c r="A20" s="72" t="s">
        <v>17</v>
      </c>
      <c r="B20" s="66"/>
      <c r="C20" s="66"/>
      <c r="D20" s="66"/>
      <c r="E20" s="66"/>
    </row>
    <row r="21" spans="1:7" x14ac:dyDescent="0.25">
      <c r="A21" s="66"/>
      <c r="B21" s="66"/>
      <c r="C21" s="66"/>
      <c r="D21" s="66"/>
      <c r="E21" s="66"/>
    </row>
    <row r="22" spans="1:7" x14ac:dyDescent="0.25">
      <c r="A22" s="67" t="s">
        <v>18</v>
      </c>
      <c r="B22" s="67"/>
      <c r="C22" s="67"/>
      <c r="D22" s="67"/>
      <c r="E22" s="67"/>
    </row>
    <row r="23" spans="1:7" x14ac:dyDescent="0.25">
      <c r="A23" s="66"/>
      <c r="B23" s="66"/>
      <c r="C23" s="66"/>
      <c r="D23" s="66"/>
      <c r="E23" s="66"/>
    </row>
    <row r="24" spans="1:7" x14ac:dyDescent="0.25">
      <c r="A24" s="67" t="s">
        <v>39</v>
      </c>
      <c r="B24" s="67"/>
      <c r="C24" s="67"/>
      <c r="D24" s="67"/>
      <c r="E24" s="67"/>
    </row>
    <row r="25" spans="1:7" x14ac:dyDescent="0.25">
      <c r="A25" s="76" t="s">
        <v>40</v>
      </c>
      <c r="B25" s="76"/>
      <c r="C25" s="76"/>
      <c r="D25" s="76"/>
      <c r="E25" s="76"/>
    </row>
    <row r="26" spans="1:7" x14ac:dyDescent="0.25">
      <c r="A26" s="76"/>
      <c r="B26" s="76"/>
      <c r="C26" s="76"/>
      <c r="D26" s="76"/>
      <c r="E26" s="76"/>
      <c r="F26" s="2">
        <v>1433.1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1.94</v>
      </c>
      <c r="E28" s="11">
        <f>D28*F26*G26</f>
        <v>8340.6419999999998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2.25</v>
      </c>
      <c r="E29" s="11">
        <f>D29*F26*G26</f>
        <v>9673.4249999999993</v>
      </c>
    </row>
    <row r="30" spans="1:7" ht="30" x14ac:dyDescent="0.25">
      <c r="A30" s="10" t="s">
        <v>30</v>
      </c>
      <c r="B30" s="12" t="s">
        <v>62</v>
      </c>
      <c r="C30" s="3" t="s">
        <v>5</v>
      </c>
      <c r="D30" s="3">
        <v>2.0099999999999998</v>
      </c>
      <c r="E30" s="11">
        <f>D30*F26*G26</f>
        <v>8641.5929999999989</v>
      </c>
    </row>
    <row r="31" spans="1:7" ht="30" x14ac:dyDescent="0.25">
      <c r="A31" s="10" t="s">
        <v>31</v>
      </c>
      <c r="B31" s="12" t="s">
        <v>62</v>
      </c>
      <c r="C31" s="3" t="s">
        <v>5</v>
      </c>
      <c r="D31" s="3">
        <v>1.5</v>
      </c>
      <c r="E31" s="11">
        <f>D31*F26*G26</f>
        <v>6448.9499999999989</v>
      </c>
    </row>
    <row r="32" spans="1:7" x14ac:dyDescent="0.25">
      <c r="A32" s="10" t="s">
        <v>32</v>
      </c>
      <c r="B32" s="14" t="s">
        <v>33</v>
      </c>
      <c r="C32" s="3" t="s">
        <v>5</v>
      </c>
      <c r="D32" s="3">
        <v>0.61</v>
      </c>
      <c r="E32" s="11">
        <f>D32*F26*G26</f>
        <v>2622.5729999999999</v>
      </c>
    </row>
    <row r="33" spans="1:8" ht="60" x14ac:dyDescent="0.25">
      <c r="A33" s="10" t="s">
        <v>27</v>
      </c>
      <c r="B33" s="12" t="s">
        <v>62</v>
      </c>
      <c r="C33" s="3" t="s">
        <v>5</v>
      </c>
      <c r="D33" s="3">
        <v>0.68</v>
      </c>
      <c r="E33" s="11">
        <f>D33*F26*G26</f>
        <v>2923.5240000000003</v>
      </c>
    </row>
    <row r="34" spans="1:8" ht="30" x14ac:dyDescent="0.25">
      <c r="A34" s="10" t="s">
        <v>26</v>
      </c>
      <c r="B34" s="12" t="s">
        <v>63</v>
      </c>
      <c r="C34" s="3" t="s">
        <v>5</v>
      </c>
      <c r="D34" s="3">
        <v>0.1</v>
      </c>
      <c r="E34" s="11">
        <f>D34*F26*G26</f>
        <v>429.93</v>
      </c>
    </row>
    <row r="35" spans="1:8" ht="60" x14ac:dyDescent="0.25">
      <c r="A35" s="10" t="s">
        <v>46</v>
      </c>
      <c r="B35" s="12" t="s">
        <v>34</v>
      </c>
      <c r="C35" s="3" t="s">
        <v>5</v>
      </c>
      <c r="D35" s="3">
        <v>0.22</v>
      </c>
      <c r="E35" s="11">
        <v>0</v>
      </c>
    </row>
    <row r="36" spans="1:8" ht="30" x14ac:dyDescent="0.25">
      <c r="A36" s="10" t="s">
        <v>35</v>
      </c>
      <c r="B36" s="12" t="s">
        <v>36</v>
      </c>
      <c r="C36" s="3" t="s">
        <v>5</v>
      </c>
      <c r="D36" s="3">
        <v>0.22</v>
      </c>
      <c r="E36" s="11">
        <v>0</v>
      </c>
      <c r="H36" s="30"/>
    </row>
    <row r="37" spans="1:8" x14ac:dyDescent="0.25">
      <c r="A37" s="10" t="s">
        <v>28</v>
      </c>
      <c r="B37" s="12" t="s">
        <v>42</v>
      </c>
      <c r="C37" s="3" t="s">
        <v>5</v>
      </c>
      <c r="D37" s="3">
        <v>0.63</v>
      </c>
      <c r="E37" s="11">
        <f>D37*F26*G26</f>
        <v>2708.5589999999997</v>
      </c>
    </row>
    <row r="38" spans="1:8" ht="15.75" thickBot="1" x14ac:dyDescent="0.3">
      <c r="A38" s="19" t="s">
        <v>37</v>
      </c>
      <c r="B38" s="20" t="s">
        <v>42</v>
      </c>
      <c r="C38" s="21" t="s">
        <v>5</v>
      </c>
      <c r="D38" s="21">
        <v>3.3</v>
      </c>
      <c r="E38" s="22">
        <f>D38*F26*G26</f>
        <v>14187.689999999999</v>
      </c>
      <c r="H38" s="30"/>
    </row>
    <row r="39" spans="1:8" x14ac:dyDescent="0.25">
      <c r="A39" s="15" t="s">
        <v>48</v>
      </c>
      <c r="B39" s="16" t="s">
        <v>49</v>
      </c>
      <c r="C39" s="17" t="s">
        <v>50</v>
      </c>
      <c r="D39" s="17"/>
      <c r="E39" s="18">
        <f>2662.96+7204.4</f>
        <v>9867.36</v>
      </c>
    </row>
    <row r="40" spans="1:8" ht="15.75" customHeight="1" x14ac:dyDescent="0.25">
      <c r="A40" s="10"/>
      <c r="B40" s="12"/>
      <c r="C40" s="3"/>
      <c r="D40" s="3"/>
      <c r="E40" s="11"/>
    </row>
    <row r="41" spans="1:8" s="27" customFormat="1" ht="14.25" x14ac:dyDescent="0.2">
      <c r="A41" s="23" t="s">
        <v>52</v>
      </c>
      <c r="B41" s="24"/>
      <c r="C41" s="25"/>
      <c r="D41" s="25"/>
      <c r="E41" s="26">
        <f>SUM(E28:E40)</f>
        <v>65844.245999999985</v>
      </c>
      <c r="H41" s="31"/>
    </row>
    <row r="43" spans="1:8" ht="42.75" customHeight="1" x14ac:dyDescent="0.25">
      <c r="A43" s="67" t="s">
        <v>69</v>
      </c>
      <c r="B43" s="67"/>
      <c r="C43" s="67"/>
      <c r="D43" s="67"/>
      <c r="E43" s="67"/>
    </row>
    <row r="44" spans="1:8" ht="30" customHeight="1" x14ac:dyDescent="0.25">
      <c r="A44" s="67" t="s">
        <v>22</v>
      </c>
      <c r="B44" s="67"/>
      <c r="C44" s="67"/>
      <c r="D44" s="67"/>
      <c r="E44" s="67"/>
    </row>
    <row r="45" spans="1:8" x14ac:dyDescent="0.25">
      <c r="A45" s="67" t="s">
        <v>21</v>
      </c>
      <c r="B45" s="67"/>
      <c r="C45" s="67"/>
      <c r="D45" s="67"/>
      <c r="E45" s="67"/>
    </row>
    <row r="46" spans="1:8" ht="31.5" customHeight="1" x14ac:dyDescent="0.25">
      <c r="A46" s="67" t="s">
        <v>53</v>
      </c>
      <c r="B46" s="67"/>
      <c r="C46" s="67"/>
      <c r="D46" s="67"/>
      <c r="E46" s="67"/>
    </row>
    <row r="47" spans="1:8" x14ac:dyDescent="0.25">
      <c r="A47" s="67" t="s">
        <v>19</v>
      </c>
      <c r="B47" s="67"/>
      <c r="C47" s="67"/>
      <c r="D47" s="67"/>
      <c r="E47" s="67"/>
    </row>
    <row r="48" spans="1:8" x14ac:dyDescent="0.25">
      <c r="A48" s="78" t="s">
        <v>6</v>
      </c>
      <c r="B48" s="78"/>
      <c r="C48" s="78"/>
      <c r="D48" s="78"/>
      <c r="E48" s="78"/>
    </row>
    <row r="49" spans="1:5" x14ac:dyDescent="0.25">
      <c r="A49" s="67" t="s">
        <v>19</v>
      </c>
      <c r="B49" s="67"/>
      <c r="C49" s="67"/>
      <c r="D49" s="67"/>
      <c r="E49" s="67"/>
    </row>
    <row r="50" spans="1:5" x14ac:dyDescent="0.25">
      <c r="A50" s="79" t="s">
        <v>47</v>
      </c>
      <c r="B50" s="79"/>
      <c r="C50" s="79"/>
      <c r="D50" s="79"/>
      <c r="E50" s="8"/>
    </row>
    <row r="51" spans="1:5" x14ac:dyDescent="0.25">
      <c r="B51" s="77" t="s">
        <v>20</v>
      </c>
      <c r="C51" s="77"/>
      <c r="D51" s="77"/>
      <c r="E51" s="9" t="s">
        <v>7</v>
      </c>
    </row>
    <row r="52" spans="1:5" x14ac:dyDescent="0.25">
      <c r="A52" s="29"/>
      <c r="B52" s="29"/>
      <c r="C52" s="29"/>
      <c r="D52" s="29"/>
      <c r="E52" s="29"/>
    </row>
    <row r="53" spans="1:5" x14ac:dyDescent="0.25">
      <c r="A53" s="80" t="s">
        <v>51</v>
      </c>
      <c r="B53" s="80"/>
      <c r="C53" s="80"/>
      <c r="D53" s="80"/>
      <c r="E53" s="8"/>
    </row>
    <row r="54" spans="1:5" x14ac:dyDescent="0.25">
      <c r="B54" s="77" t="s">
        <v>20</v>
      </c>
      <c r="C54" s="77"/>
      <c r="D54" s="77"/>
      <c r="E54" s="9" t="s">
        <v>7</v>
      </c>
    </row>
    <row r="57" spans="1:5" x14ac:dyDescent="0.25">
      <c r="A57" s="27" t="s">
        <v>64</v>
      </c>
    </row>
    <row r="58" spans="1:5" x14ac:dyDescent="0.25">
      <c r="A58" s="2" t="s">
        <v>65</v>
      </c>
      <c r="B58" s="39">
        <v>-12297.06</v>
      </c>
    </row>
    <row r="59" spans="1:5" ht="15.75" x14ac:dyDescent="0.25">
      <c r="A59" s="37" t="s">
        <v>66</v>
      </c>
      <c r="B59" s="40">
        <v>137577.60000000001</v>
      </c>
    </row>
    <row r="60" spans="1:5" x14ac:dyDescent="0.25">
      <c r="A60" s="2" t="s">
        <v>67</v>
      </c>
      <c r="B60" s="40">
        <v>137577.60000000001</v>
      </c>
    </row>
    <row r="61" spans="1:5" x14ac:dyDescent="0.25">
      <c r="A61" s="38" t="s">
        <v>68</v>
      </c>
      <c r="B61" s="39">
        <f>B58+B60-('1 кв.'!E45+'2 кв.'!E41)</f>
        <v>-3712.001999999964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3:E4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0:D50"/>
    <mergeCell ref="B51:D51"/>
    <mergeCell ref="A53:D53"/>
    <mergeCell ref="B54:D54"/>
    <mergeCell ref="A44:E44"/>
    <mergeCell ref="A45:E45"/>
    <mergeCell ref="A46:E46"/>
    <mergeCell ref="A47:E47"/>
    <mergeCell ref="A48:E48"/>
    <mergeCell ref="A49:E49"/>
  </mergeCells>
  <printOptions horizontalCentered="1"/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BreakPreview" topLeftCell="A43" zoomScaleNormal="100" zoomScaleSheetLayoutView="100" workbookViewId="0">
      <selection activeCell="B62" sqref="B62"/>
    </sheetView>
  </sheetViews>
  <sheetFormatPr defaultColWidth="9.140625" defaultRowHeight="15" x14ac:dyDescent="0.25"/>
  <cols>
    <col min="1" max="1" width="31.5703125" style="2" customWidth="1"/>
    <col min="2" max="2" width="22.42578125" style="2" customWidth="1"/>
    <col min="3" max="3" width="14.42578125" style="2" customWidth="1"/>
    <col min="4" max="4" width="16.140625" style="2" customWidth="1"/>
    <col min="5" max="5" width="14.140625" style="2" customWidth="1"/>
    <col min="6" max="7" width="9.140625" style="2"/>
    <col min="8" max="8" width="13.42578125" style="2" bestFit="1" customWidth="1"/>
    <col min="9" max="16384" width="9.140625" style="2"/>
  </cols>
  <sheetData>
    <row r="1" spans="1:5" ht="15.75" x14ac:dyDescent="0.25">
      <c r="A1" s="70" t="s">
        <v>12</v>
      </c>
      <c r="B1" s="70"/>
      <c r="C1" s="70"/>
      <c r="D1" s="70"/>
      <c r="E1" s="70"/>
    </row>
    <row r="2" spans="1:5" ht="15.75" x14ac:dyDescent="0.25">
      <c r="A2" s="68" t="s">
        <v>13</v>
      </c>
      <c r="B2" s="69"/>
      <c r="C2" s="69"/>
      <c r="D2" s="69"/>
      <c r="E2" s="69"/>
    </row>
    <row r="3" spans="1:5" x14ac:dyDescent="0.25">
      <c r="A3" s="35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3" t="s">
        <v>73</v>
      </c>
      <c r="E4" s="73"/>
    </row>
    <row r="5" spans="1:5" x14ac:dyDescent="0.25">
      <c r="A5" s="35"/>
      <c r="B5" s="4"/>
      <c r="C5" s="4"/>
      <c r="D5" s="4"/>
      <c r="E5" s="4"/>
    </row>
    <row r="6" spans="1:5" x14ac:dyDescent="0.25">
      <c r="A6" s="67" t="s">
        <v>0</v>
      </c>
      <c r="B6" s="67"/>
      <c r="C6" s="67"/>
      <c r="D6" s="67"/>
      <c r="E6" s="67"/>
    </row>
    <row r="7" spans="1:5" x14ac:dyDescent="0.25">
      <c r="A7" s="71" t="s">
        <v>38</v>
      </c>
      <c r="B7" s="71"/>
      <c r="C7" s="71"/>
      <c r="D7" s="71"/>
      <c r="E7" s="71"/>
    </row>
    <row r="8" spans="1:5" x14ac:dyDescent="0.25">
      <c r="A8" s="72" t="s">
        <v>1</v>
      </c>
      <c r="B8" s="72"/>
      <c r="C8" s="72"/>
      <c r="D8" s="72"/>
      <c r="E8" s="72"/>
    </row>
    <row r="9" spans="1:5" x14ac:dyDescent="0.25">
      <c r="A9" s="66"/>
      <c r="B9" s="66"/>
      <c r="C9" s="66"/>
      <c r="D9" s="66"/>
      <c r="E9" s="66"/>
    </row>
    <row r="10" spans="1:5" x14ac:dyDescent="0.25">
      <c r="A10" s="67" t="s">
        <v>76</v>
      </c>
      <c r="B10" s="67"/>
      <c r="C10" s="67"/>
      <c r="D10" s="67"/>
      <c r="E10" s="67"/>
    </row>
    <row r="11" spans="1:5" ht="30" customHeight="1" x14ac:dyDescent="0.25">
      <c r="A11" s="74" t="s">
        <v>15</v>
      </c>
      <c r="B11" s="75"/>
      <c r="C11" s="75"/>
      <c r="D11" s="75"/>
      <c r="E11" s="75"/>
    </row>
    <row r="12" spans="1:5" x14ac:dyDescent="0.25">
      <c r="A12" s="66"/>
      <c r="B12" s="66"/>
      <c r="C12" s="66"/>
      <c r="D12" s="66"/>
      <c r="E12" s="66"/>
    </row>
    <row r="13" spans="1:5" ht="27" customHeight="1" x14ac:dyDescent="0.25">
      <c r="A13" s="67" t="s">
        <v>41</v>
      </c>
      <c r="B13" s="67"/>
      <c r="C13" s="67"/>
      <c r="D13" s="67"/>
      <c r="E13" s="67"/>
    </row>
    <row r="14" spans="1:5" x14ac:dyDescent="0.25">
      <c r="A14" s="72" t="s">
        <v>16</v>
      </c>
      <c r="B14" s="66"/>
      <c r="C14" s="66"/>
      <c r="D14" s="66"/>
      <c r="E14" s="66"/>
    </row>
    <row r="15" spans="1:5" x14ac:dyDescent="0.25">
      <c r="A15" s="66"/>
      <c r="B15" s="66"/>
      <c r="C15" s="66"/>
      <c r="D15" s="66"/>
      <c r="E15" s="66"/>
    </row>
    <row r="16" spans="1:5" x14ac:dyDescent="0.25">
      <c r="A16" s="67" t="s">
        <v>44</v>
      </c>
      <c r="B16" s="67"/>
      <c r="C16" s="67"/>
      <c r="D16" s="67"/>
      <c r="E16" s="67"/>
    </row>
    <row r="17" spans="1:7" x14ac:dyDescent="0.25">
      <c r="A17" s="72" t="s">
        <v>2</v>
      </c>
      <c r="B17" s="66"/>
      <c r="C17" s="66"/>
      <c r="D17" s="66"/>
      <c r="E17" s="66"/>
    </row>
    <row r="18" spans="1:7" x14ac:dyDescent="0.25">
      <c r="A18" s="36"/>
      <c r="B18" s="35"/>
      <c r="C18" s="35"/>
      <c r="D18" s="35"/>
      <c r="E18" s="35"/>
    </row>
    <row r="19" spans="1:7" x14ac:dyDescent="0.25">
      <c r="A19" s="67" t="s">
        <v>43</v>
      </c>
      <c r="B19" s="67"/>
      <c r="C19" s="67"/>
      <c r="D19" s="67"/>
      <c r="E19" s="67"/>
    </row>
    <row r="20" spans="1:7" x14ac:dyDescent="0.25">
      <c r="A20" s="72" t="s">
        <v>17</v>
      </c>
      <c r="B20" s="66"/>
      <c r="C20" s="66"/>
      <c r="D20" s="66"/>
      <c r="E20" s="66"/>
    </row>
    <row r="21" spans="1:7" x14ac:dyDescent="0.25">
      <c r="A21" s="66"/>
      <c r="B21" s="66"/>
      <c r="C21" s="66"/>
      <c r="D21" s="66"/>
      <c r="E21" s="66"/>
    </row>
    <row r="22" spans="1:7" ht="30" customHeight="1" x14ac:dyDescent="0.25">
      <c r="A22" s="67" t="s">
        <v>18</v>
      </c>
      <c r="B22" s="67"/>
      <c r="C22" s="67"/>
      <c r="D22" s="67"/>
      <c r="E22" s="67"/>
    </row>
    <row r="23" spans="1:7" x14ac:dyDescent="0.25">
      <c r="A23" s="66"/>
      <c r="B23" s="66"/>
      <c r="C23" s="66"/>
      <c r="D23" s="66"/>
      <c r="E23" s="66"/>
    </row>
    <row r="24" spans="1:7" ht="63.75" customHeight="1" x14ac:dyDescent="0.25">
      <c r="A24" s="67" t="s">
        <v>39</v>
      </c>
      <c r="B24" s="67"/>
      <c r="C24" s="67"/>
      <c r="D24" s="67"/>
      <c r="E24" s="67"/>
    </row>
    <row r="25" spans="1:7" ht="30.75" customHeight="1" x14ac:dyDescent="0.25">
      <c r="A25" s="76" t="s">
        <v>40</v>
      </c>
      <c r="B25" s="76"/>
      <c r="C25" s="76"/>
      <c r="D25" s="76"/>
      <c r="E25" s="76"/>
    </row>
    <row r="26" spans="1:7" x14ac:dyDescent="0.25">
      <c r="A26" s="76"/>
      <c r="B26" s="76"/>
      <c r="C26" s="76"/>
      <c r="D26" s="76"/>
      <c r="E26" s="76"/>
      <c r="F26" s="2">
        <v>1433.1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1.94</v>
      </c>
      <c r="E28" s="11">
        <f>D28*F26*G26</f>
        <v>8340.6419999999998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2.34</v>
      </c>
      <c r="E29" s="11">
        <f>D29*F26*G26</f>
        <v>10060.361999999999</v>
      </c>
    </row>
    <row r="30" spans="1:7" ht="30" x14ac:dyDescent="0.25">
      <c r="A30" s="10" t="s">
        <v>30</v>
      </c>
      <c r="B30" s="12" t="s">
        <v>62</v>
      </c>
      <c r="C30" s="3" t="s">
        <v>5</v>
      </c>
      <c r="D30" s="3">
        <v>2.0099999999999998</v>
      </c>
      <c r="E30" s="11">
        <f>D30*F26*G26</f>
        <v>8641.5929999999989</v>
      </c>
    </row>
    <row r="31" spans="1:7" ht="30" x14ac:dyDescent="0.25">
      <c r="A31" s="10" t="s">
        <v>31</v>
      </c>
      <c r="B31" s="12" t="s">
        <v>62</v>
      </c>
      <c r="C31" s="3" t="s">
        <v>5</v>
      </c>
      <c r="D31" s="3">
        <v>1.5</v>
      </c>
      <c r="E31" s="11">
        <f>D31*F26*G26</f>
        <v>6448.9499999999989</v>
      </c>
    </row>
    <row r="32" spans="1:7" x14ac:dyDescent="0.25">
      <c r="A32" s="10" t="s">
        <v>32</v>
      </c>
      <c r="B32" s="14" t="s">
        <v>33</v>
      </c>
      <c r="C32" s="3" t="s">
        <v>5</v>
      </c>
      <c r="D32" s="3">
        <v>0.61</v>
      </c>
      <c r="E32" s="11">
        <f>D32*F26*G26</f>
        <v>2622.5729999999999</v>
      </c>
    </row>
    <row r="33" spans="1:8" ht="60" x14ac:dyDescent="0.25">
      <c r="A33" s="10" t="s">
        <v>27</v>
      </c>
      <c r="B33" s="12" t="s">
        <v>62</v>
      </c>
      <c r="C33" s="3" t="s">
        <v>5</v>
      </c>
      <c r="D33" s="3">
        <v>0.68</v>
      </c>
      <c r="E33" s="11">
        <f>D33*F26*G26</f>
        <v>2923.5240000000003</v>
      </c>
    </row>
    <row r="34" spans="1:8" ht="30" x14ac:dyDescent="0.25">
      <c r="A34" s="10" t="s">
        <v>26</v>
      </c>
      <c r="B34" s="12" t="s">
        <v>63</v>
      </c>
      <c r="C34" s="3" t="s">
        <v>5</v>
      </c>
      <c r="D34" s="3">
        <v>0.1</v>
      </c>
      <c r="E34" s="11">
        <f>D34*F26*G26</f>
        <v>429.93</v>
      </c>
    </row>
    <row r="35" spans="1:8" ht="60" x14ac:dyDescent="0.25">
      <c r="A35" s="10" t="s">
        <v>46</v>
      </c>
      <c r="B35" s="12" t="s">
        <v>34</v>
      </c>
      <c r="C35" s="3" t="s">
        <v>5</v>
      </c>
      <c r="D35" s="3">
        <v>0.22</v>
      </c>
      <c r="E35" s="11">
        <v>0</v>
      </c>
    </row>
    <row r="36" spans="1:8" ht="30" x14ac:dyDescent="0.25">
      <c r="A36" s="10" t="s">
        <v>35</v>
      </c>
      <c r="B36" s="12" t="s">
        <v>36</v>
      </c>
      <c r="C36" s="3" t="s">
        <v>5</v>
      </c>
      <c r="D36" s="3">
        <v>0.22</v>
      </c>
      <c r="E36" s="11">
        <v>982.11</v>
      </c>
      <c r="H36" s="30"/>
    </row>
    <row r="37" spans="1:8" x14ac:dyDescent="0.25">
      <c r="A37" s="10" t="s">
        <v>28</v>
      </c>
      <c r="B37" s="12" t="s">
        <v>42</v>
      </c>
      <c r="C37" s="3" t="s">
        <v>5</v>
      </c>
      <c r="D37" s="3">
        <v>0.63</v>
      </c>
      <c r="E37" s="11">
        <f>D37*F26*G26</f>
        <v>2708.5589999999997</v>
      </c>
    </row>
    <row r="38" spans="1:8" ht="15.75" thickBot="1" x14ac:dyDescent="0.3">
      <c r="A38" s="19" t="s">
        <v>37</v>
      </c>
      <c r="B38" s="20" t="s">
        <v>42</v>
      </c>
      <c r="C38" s="21" t="s">
        <v>5</v>
      </c>
      <c r="D38" s="21">
        <v>3.3</v>
      </c>
      <c r="E38" s="22">
        <f>D38*F26*G26</f>
        <v>14187.689999999999</v>
      </c>
      <c r="H38" s="30"/>
    </row>
    <row r="39" spans="1:8" ht="15.75" thickBot="1" x14ac:dyDescent="0.3">
      <c r="A39" s="19" t="s">
        <v>48</v>
      </c>
      <c r="B39" s="20" t="s">
        <v>70</v>
      </c>
      <c r="C39" s="21" t="s">
        <v>50</v>
      </c>
      <c r="D39" s="21"/>
      <c r="E39" s="22">
        <v>678.09</v>
      </c>
      <c r="H39" s="30"/>
    </row>
    <row r="40" spans="1:8" ht="15.75" customHeight="1" x14ac:dyDescent="0.25">
      <c r="A40" s="10" t="s">
        <v>71</v>
      </c>
      <c r="B40" s="12" t="s">
        <v>72</v>
      </c>
      <c r="C40" s="3" t="s">
        <v>60</v>
      </c>
      <c r="D40" s="3">
        <v>16</v>
      </c>
      <c r="E40" s="11">
        <f>D40*126.7</f>
        <v>2027.2</v>
      </c>
    </row>
    <row r="41" spans="1:8" ht="15.75" customHeight="1" x14ac:dyDescent="0.25">
      <c r="A41" s="10"/>
      <c r="B41" s="12"/>
      <c r="C41" s="3"/>
      <c r="D41" s="3"/>
      <c r="E41" s="11"/>
    </row>
    <row r="42" spans="1:8" s="27" customFormat="1" ht="14.25" x14ac:dyDescent="0.2">
      <c r="A42" s="23" t="s">
        <v>52</v>
      </c>
      <c r="B42" s="24"/>
      <c r="C42" s="25"/>
      <c r="D42" s="25"/>
      <c r="E42" s="26">
        <f>SUM(E28:E41)</f>
        <v>60051.222999999984</v>
      </c>
      <c r="H42" s="31"/>
    </row>
    <row r="44" spans="1:8" ht="42.75" customHeight="1" x14ac:dyDescent="0.25">
      <c r="A44" s="67" t="s">
        <v>75</v>
      </c>
      <c r="B44" s="67"/>
      <c r="C44" s="67"/>
      <c r="D44" s="67"/>
      <c r="E44" s="67"/>
    </row>
    <row r="45" spans="1:8" ht="30" customHeight="1" x14ac:dyDescent="0.25">
      <c r="A45" s="67" t="s">
        <v>22</v>
      </c>
      <c r="B45" s="67"/>
      <c r="C45" s="67"/>
      <c r="D45" s="67"/>
      <c r="E45" s="67"/>
    </row>
    <row r="46" spans="1:8" x14ac:dyDescent="0.25">
      <c r="A46" s="67" t="s">
        <v>21</v>
      </c>
      <c r="B46" s="67"/>
      <c r="C46" s="67"/>
      <c r="D46" s="67"/>
      <c r="E46" s="67"/>
    </row>
    <row r="47" spans="1:8" ht="31.5" customHeight="1" x14ac:dyDescent="0.25">
      <c r="A47" s="67" t="s">
        <v>53</v>
      </c>
      <c r="B47" s="67"/>
      <c r="C47" s="67"/>
      <c r="D47" s="67"/>
      <c r="E47" s="67"/>
    </row>
    <row r="48" spans="1:8" x14ac:dyDescent="0.25">
      <c r="A48" s="67" t="s">
        <v>19</v>
      </c>
      <c r="B48" s="67"/>
      <c r="C48" s="67"/>
      <c r="D48" s="67"/>
      <c r="E48" s="67"/>
    </row>
    <row r="49" spans="1:5" x14ac:dyDescent="0.25">
      <c r="A49" s="78" t="s">
        <v>6</v>
      </c>
      <c r="B49" s="78"/>
      <c r="C49" s="78"/>
      <c r="D49" s="78"/>
      <c r="E49" s="78"/>
    </row>
    <row r="50" spans="1:5" x14ac:dyDescent="0.25">
      <c r="A50" s="67" t="s">
        <v>19</v>
      </c>
      <c r="B50" s="67"/>
      <c r="C50" s="67"/>
      <c r="D50" s="67"/>
      <c r="E50" s="67"/>
    </row>
    <row r="51" spans="1:5" x14ac:dyDescent="0.25">
      <c r="A51" s="79" t="s">
        <v>47</v>
      </c>
      <c r="B51" s="79"/>
      <c r="C51" s="79"/>
      <c r="D51" s="79"/>
      <c r="E51" s="8"/>
    </row>
    <row r="52" spans="1:5" x14ac:dyDescent="0.25">
      <c r="B52" s="77" t="s">
        <v>20</v>
      </c>
      <c r="C52" s="77"/>
      <c r="D52" s="77"/>
      <c r="E52" s="9" t="s">
        <v>7</v>
      </c>
    </row>
    <row r="53" spans="1:5" x14ac:dyDescent="0.25">
      <c r="A53" s="36"/>
      <c r="B53" s="36"/>
      <c r="C53" s="36"/>
      <c r="D53" s="36"/>
      <c r="E53" s="36"/>
    </row>
    <row r="54" spans="1:5" x14ac:dyDescent="0.25">
      <c r="A54" s="80" t="s">
        <v>51</v>
      </c>
      <c r="B54" s="80"/>
      <c r="C54" s="80"/>
      <c r="D54" s="80"/>
      <c r="E54" s="8"/>
    </row>
    <row r="55" spans="1:5" x14ac:dyDescent="0.25">
      <c r="B55" s="77" t="s">
        <v>20</v>
      </c>
      <c r="C55" s="77"/>
      <c r="D55" s="77"/>
      <c r="E55" s="9" t="s">
        <v>7</v>
      </c>
    </row>
    <row r="58" spans="1:5" x14ac:dyDescent="0.25">
      <c r="A58" s="27" t="s">
        <v>64</v>
      </c>
    </row>
    <row r="59" spans="1:5" x14ac:dyDescent="0.25">
      <c r="A59" s="2" t="s">
        <v>65</v>
      </c>
      <c r="B59" s="39">
        <v>-12297.06</v>
      </c>
    </row>
    <row r="60" spans="1:5" ht="15.75" x14ac:dyDescent="0.25">
      <c r="A60" s="37" t="s">
        <v>66</v>
      </c>
      <c r="B60" s="40">
        <v>206753.4</v>
      </c>
    </row>
    <row r="61" spans="1:5" x14ac:dyDescent="0.25">
      <c r="A61" s="2" t="s">
        <v>67</v>
      </c>
      <c r="B61" s="40">
        <v>204533.85</v>
      </c>
    </row>
    <row r="62" spans="1:5" x14ac:dyDescent="0.25">
      <c r="A62" s="38" t="s">
        <v>68</v>
      </c>
      <c r="B62" s="39">
        <f>B59+B61-('1 кв.'!E45+'2 кв.'!E41+E42)</f>
        <v>3193.0250000000524</v>
      </c>
    </row>
  </sheetData>
  <mergeCells count="34">
    <mergeCell ref="A51:D51"/>
    <mergeCell ref="B52:D52"/>
    <mergeCell ref="A54:D54"/>
    <mergeCell ref="B55:D55"/>
    <mergeCell ref="A45:E45"/>
    <mergeCell ref="A46:E46"/>
    <mergeCell ref="A47:E47"/>
    <mergeCell ref="A48:E48"/>
    <mergeCell ref="A49:E49"/>
    <mergeCell ref="A50:E50"/>
    <mergeCell ref="A44:E44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BreakPreview" zoomScaleNormal="100" zoomScaleSheetLayoutView="100" workbookViewId="0">
      <selection activeCell="G47" sqref="G47"/>
    </sheetView>
  </sheetViews>
  <sheetFormatPr defaultColWidth="9.140625" defaultRowHeight="15" x14ac:dyDescent="0.25"/>
  <cols>
    <col min="1" max="1" width="31.5703125" style="2" customWidth="1"/>
    <col min="2" max="2" width="22.42578125" style="2" customWidth="1"/>
    <col min="3" max="3" width="14.42578125" style="2" customWidth="1"/>
    <col min="4" max="4" width="16.140625" style="2" customWidth="1"/>
    <col min="5" max="5" width="14.140625" style="2" customWidth="1"/>
    <col min="6" max="7" width="9.140625" style="2"/>
    <col min="8" max="8" width="13.42578125" style="2" bestFit="1" customWidth="1"/>
    <col min="9" max="16384" width="9.140625" style="2"/>
  </cols>
  <sheetData>
    <row r="1" spans="1:5" ht="15.75" x14ac:dyDescent="0.25">
      <c r="A1" s="70" t="s">
        <v>12</v>
      </c>
      <c r="B1" s="70"/>
      <c r="C1" s="70"/>
      <c r="D1" s="70"/>
      <c r="E1" s="70"/>
    </row>
    <row r="2" spans="1:5" ht="33" customHeight="1" x14ac:dyDescent="0.25">
      <c r="A2" s="68" t="s">
        <v>13</v>
      </c>
      <c r="B2" s="69"/>
      <c r="C2" s="69"/>
      <c r="D2" s="69"/>
      <c r="E2" s="69"/>
    </row>
    <row r="3" spans="1:5" x14ac:dyDescent="0.25">
      <c r="A3" s="41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3" t="s">
        <v>77</v>
      </c>
      <c r="E4" s="73"/>
    </row>
    <row r="5" spans="1:5" x14ac:dyDescent="0.25">
      <c r="A5" s="41"/>
      <c r="B5" s="4"/>
      <c r="C5" s="4"/>
      <c r="D5" s="4"/>
      <c r="E5" s="4"/>
    </row>
    <row r="6" spans="1:5" x14ac:dyDescent="0.25">
      <c r="A6" s="67" t="s">
        <v>0</v>
      </c>
      <c r="B6" s="67"/>
      <c r="C6" s="67"/>
      <c r="D6" s="67"/>
      <c r="E6" s="67"/>
    </row>
    <row r="7" spans="1:5" x14ac:dyDescent="0.25">
      <c r="A7" s="71" t="s">
        <v>38</v>
      </c>
      <c r="B7" s="71"/>
      <c r="C7" s="71"/>
      <c r="D7" s="71"/>
      <c r="E7" s="71"/>
    </row>
    <row r="8" spans="1:5" x14ac:dyDescent="0.25">
      <c r="A8" s="72" t="s">
        <v>1</v>
      </c>
      <c r="B8" s="72"/>
      <c r="C8" s="72"/>
      <c r="D8" s="72"/>
      <c r="E8" s="72"/>
    </row>
    <row r="9" spans="1:5" x14ac:dyDescent="0.25">
      <c r="A9" s="66"/>
      <c r="B9" s="66"/>
      <c r="C9" s="66"/>
      <c r="D9" s="66"/>
      <c r="E9" s="66"/>
    </row>
    <row r="10" spans="1:5" ht="18" customHeight="1" x14ac:dyDescent="0.25">
      <c r="A10" s="67" t="s">
        <v>45</v>
      </c>
      <c r="B10" s="67"/>
      <c r="C10" s="67"/>
      <c r="D10" s="67"/>
      <c r="E10" s="67"/>
    </row>
    <row r="11" spans="1:5" ht="24" customHeight="1" x14ac:dyDescent="0.25">
      <c r="A11" s="74" t="s">
        <v>15</v>
      </c>
      <c r="B11" s="75"/>
      <c r="C11" s="75"/>
      <c r="D11" s="75"/>
      <c r="E11" s="75"/>
    </row>
    <row r="12" spans="1:5" x14ac:dyDescent="0.25">
      <c r="A12" s="66"/>
      <c r="B12" s="66"/>
      <c r="C12" s="66"/>
      <c r="D12" s="66"/>
      <c r="E12" s="66"/>
    </row>
    <row r="13" spans="1:5" ht="36.75" customHeight="1" x14ac:dyDescent="0.25">
      <c r="A13" s="67" t="s">
        <v>41</v>
      </c>
      <c r="B13" s="67"/>
      <c r="C13" s="67"/>
      <c r="D13" s="67"/>
      <c r="E13" s="67"/>
    </row>
    <row r="14" spans="1:5" x14ac:dyDescent="0.25">
      <c r="A14" s="72" t="s">
        <v>16</v>
      </c>
      <c r="B14" s="66"/>
      <c r="C14" s="66"/>
      <c r="D14" s="66"/>
      <c r="E14" s="66"/>
    </row>
    <row r="15" spans="1:5" x14ac:dyDescent="0.25">
      <c r="A15" s="66"/>
      <c r="B15" s="66"/>
      <c r="C15" s="66"/>
      <c r="D15" s="66"/>
      <c r="E15" s="66"/>
    </row>
    <row r="16" spans="1:5" x14ac:dyDescent="0.25">
      <c r="A16" s="67" t="s">
        <v>44</v>
      </c>
      <c r="B16" s="67"/>
      <c r="C16" s="67"/>
      <c r="D16" s="67"/>
      <c r="E16" s="67"/>
    </row>
    <row r="17" spans="1:7" ht="13.5" customHeight="1" x14ac:dyDescent="0.25">
      <c r="A17" s="72" t="s">
        <v>2</v>
      </c>
      <c r="B17" s="66"/>
      <c r="C17" s="66"/>
      <c r="D17" s="66"/>
      <c r="E17" s="66"/>
    </row>
    <row r="18" spans="1:7" x14ac:dyDescent="0.25">
      <c r="A18" s="42"/>
      <c r="B18" s="41"/>
      <c r="C18" s="41"/>
      <c r="D18" s="41"/>
      <c r="E18" s="41"/>
    </row>
    <row r="19" spans="1:7" x14ac:dyDescent="0.25">
      <c r="A19" s="67" t="s">
        <v>43</v>
      </c>
      <c r="B19" s="67"/>
      <c r="C19" s="67"/>
      <c r="D19" s="67"/>
      <c r="E19" s="67"/>
    </row>
    <row r="20" spans="1:7" ht="14.25" customHeight="1" x14ac:dyDescent="0.25">
      <c r="A20" s="72" t="s">
        <v>17</v>
      </c>
      <c r="B20" s="66"/>
      <c r="C20" s="66"/>
      <c r="D20" s="66"/>
      <c r="E20" s="66"/>
    </row>
    <row r="21" spans="1:7" x14ac:dyDescent="0.25">
      <c r="A21" s="66"/>
      <c r="B21" s="66"/>
      <c r="C21" s="66"/>
      <c r="D21" s="66"/>
      <c r="E21" s="66"/>
    </row>
    <row r="22" spans="1:7" ht="31.5" customHeight="1" x14ac:dyDescent="0.25">
      <c r="A22" s="67" t="s">
        <v>18</v>
      </c>
      <c r="B22" s="67"/>
      <c r="C22" s="67"/>
      <c r="D22" s="67"/>
      <c r="E22" s="67"/>
    </row>
    <row r="23" spans="1:7" x14ac:dyDescent="0.25">
      <c r="A23" s="66"/>
      <c r="B23" s="66"/>
      <c r="C23" s="66"/>
      <c r="D23" s="66"/>
      <c r="E23" s="66"/>
    </row>
    <row r="24" spans="1:7" ht="62.25" customHeight="1" x14ac:dyDescent="0.25">
      <c r="A24" s="67" t="s">
        <v>39</v>
      </c>
      <c r="B24" s="67"/>
      <c r="C24" s="67"/>
      <c r="D24" s="67"/>
      <c r="E24" s="67"/>
    </row>
    <row r="25" spans="1:7" ht="34.5" customHeight="1" x14ac:dyDescent="0.25">
      <c r="A25" s="76" t="s">
        <v>40</v>
      </c>
      <c r="B25" s="76"/>
      <c r="C25" s="76"/>
      <c r="D25" s="76"/>
      <c r="E25" s="76"/>
    </row>
    <row r="26" spans="1:7" x14ac:dyDescent="0.25">
      <c r="A26" s="76"/>
      <c r="B26" s="76"/>
      <c r="C26" s="76"/>
      <c r="D26" s="76"/>
      <c r="E26" s="76"/>
      <c r="F26" s="2">
        <v>1433.1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1.94</v>
      </c>
      <c r="E28" s="11">
        <f>D28*F26*G26</f>
        <v>8340.6419999999998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2.34</v>
      </c>
      <c r="E29" s="11">
        <f>D29*F26*G26</f>
        <v>10060.361999999999</v>
      </c>
    </row>
    <row r="30" spans="1:7" ht="30" x14ac:dyDescent="0.25">
      <c r="A30" s="10" t="s">
        <v>30</v>
      </c>
      <c r="B30" s="12" t="s">
        <v>62</v>
      </c>
      <c r="C30" s="3" t="s">
        <v>5</v>
      </c>
      <c r="D30" s="3">
        <v>2.0099999999999998</v>
      </c>
      <c r="E30" s="11">
        <f>D30*F26*G26</f>
        <v>8641.5929999999989</v>
      </c>
    </row>
    <row r="31" spans="1:7" ht="30" x14ac:dyDescent="0.25">
      <c r="A31" s="10" t="s">
        <v>31</v>
      </c>
      <c r="B31" s="12" t="s">
        <v>62</v>
      </c>
      <c r="C31" s="3" t="s">
        <v>5</v>
      </c>
      <c r="D31" s="3">
        <v>1.5</v>
      </c>
      <c r="E31" s="11">
        <f>D31*F26*G26</f>
        <v>6448.9499999999989</v>
      </c>
    </row>
    <row r="32" spans="1:7" x14ac:dyDescent="0.25">
      <c r="A32" s="10" t="s">
        <v>32</v>
      </c>
      <c r="B32" s="14" t="s">
        <v>33</v>
      </c>
      <c r="C32" s="3" t="s">
        <v>5</v>
      </c>
      <c r="D32" s="3">
        <v>0.61</v>
      </c>
      <c r="E32" s="11">
        <f>D32*F26*G26</f>
        <v>2622.5729999999999</v>
      </c>
    </row>
    <row r="33" spans="1:8" ht="60" x14ac:dyDescent="0.25">
      <c r="A33" s="10" t="s">
        <v>27</v>
      </c>
      <c r="B33" s="12" t="s">
        <v>62</v>
      </c>
      <c r="C33" s="3" t="s">
        <v>5</v>
      </c>
      <c r="D33" s="3">
        <v>0.68</v>
      </c>
      <c r="E33" s="11">
        <f>D33*F26*G26</f>
        <v>2923.5240000000003</v>
      </c>
    </row>
    <row r="34" spans="1:8" ht="30" x14ac:dyDescent="0.25">
      <c r="A34" s="10" t="s">
        <v>26</v>
      </c>
      <c r="B34" s="12" t="s">
        <v>63</v>
      </c>
      <c r="C34" s="3" t="s">
        <v>5</v>
      </c>
      <c r="D34" s="3">
        <v>0.1</v>
      </c>
      <c r="E34" s="11">
        <f>D34*F26*G26</f>
        <v>429.93</v>
      </c>
    </row>
    <row r="35" spans="1:8" ht="60" x14ac:dyDescent="0.25">
      <c r="A35" s="10" t="s">
        <v>46</v>
      </c>
      <c r="B35" s="12" t="s">
        <v>34</v>
      </c>
      <c r="C35" s="3" t="s">
        <v>5</v>
      </c>
      <c r="D35" s="3">
        <v>0.22</v>
      </c>
      <c r="E35" s="11">
        <v>3300</v>
      </c>
    </row>
    <row r="36" spans="1:8" ht="30" x14ac:dyDescent="0.25">
      <c r="A36" s="10" t="s">
        <v>35</v>
      </c>
      <c r="B36" s="12" t="s">
        <v>36</v>
      </c>
      <c r="C36" s="3" t="s">
        <v>5</v>
      </c>
      <c r="D36" s="3">
        <v>0.22</v>
      </c>
      <c r="E36" s="11">
        <v>0</v>
      </c>
      <c r="H36" s="30"/>
    </row>
    <row r="37" spans="1:8" x14ac:dyDescent="0.25">
      <c r="A37" s="10" t="s">
        <v>28</v>
      </c>
      <c r="B37" s="12" t="s">
        <v>42</v>
      </c>
      <c r="C37" s="3" t="s">
        <v>5</v>
      </c>
      <c r="D37" s="3">
        <v>0.63</v>
      </c>
      <c r="E37" s="11">
        <f>D37*F26*G26</f>
        <v>2708.5589999999997</v>
      </c>
    </row>
    <row r="38" spans="1:8" ht="15.75" thickBot="1" x14ac:dyDescent="0.3">
      <c r="A38" s="19" t="s">
        <v>37</v>
      </c>
      <c r="B38" s="20" t="s">
        <v>42</v>
      </c>
      <c r="C38" s="21" t="s">
        <v>5</v>
      </c>
      <c r="D38" s="21">
        <v>3.3</v>
      </c>
      <c r="E38" s="22">
        <f>D38*F26*G26</f>
        <v>14187.689999999999</v>
      </c>
      <c r="H38" s="30"/>
    </row>
    <row r="39" spans="1:8" ht="15.75" thickBot="1" x14ac:dyDescent="0.3">
      <c r="A39" s="19" t="s">
        <v>48</v>
      </c>
      <c r="B39" s="20" t="s">
        <v>74</v>
      </c>
      <c r="C39" s="21" t="s">
        <v>50</v>
      </c>
      <c r="D39" s="21"/>
      <c r="E39" s="22">
        <v>0</v>
      </c>
      <c r="H39" s="30"/>
    </row>
    <row r="40" spans="1:8" ht="15.75" customHeight="1" x14ac:dyDescent="0.25">
      <c r="A40" s="10"/>
      <c r="B40" s="12"/>
      <c r="C40" s="3"/>
      <c r="D40" s="3"/>
      <c r="E40" s="11"/>
    </row>
    <row r="41" spans="1:8" ht="15.75" customHeight="1" x14ac:dyDescent="0.25">
      <c r="A41" s="10"/>
      <c r="B41" s="12"/>
      <c r="C41" s="3"/>
      <c r="D41" s="3"/>
      <c r="E41" s="11"/>
    </row>
    <row r="42" spans="1:8" s="27" customFormat="1" ht="14.25" x14ac:dyDescent="0.2">
      <c r="A42" s="23" t="s">
        <v>52</v>
      </c>
      <c r="B42" s="24"/>
      <c r="C42" s="25"/>
      <c r="D42" s="25"/>
      <c r="E42" s="26">
        <f>SUM(E28:E41)</f>
        <v>59663.822999999989</v>
      </c>
      <c r="H42" s="31"/>
    </row>
    <row r="44" spans="1:8" ht="47.25" customHeight="1" x14ac:dyDescent="0.25">
      <c r="A44" s="86" t="s">
        <v>96</v>
      </c>
      <c r="B44" s="86"/>
      <c r="C44" s="86"/>
      <c r="D44" s="86"/>
      <c r="E44" s="86"/>
    </row>
    <row r="45" spans="1:8" ht="33" customHeight="1" x14ac:dyDescent="0.25">
      <c r="A45" s="67" t="s">
        <v>22</v>
      </c>
      <c r="B45" s="67"/>
      <c r="C45" s="67"/>
      <c r="D45" s="67"/>
      <c r="E45" s="67"/>
    </row>
    <row r="46" spans="1:8" x14ac:dyDescent="0.25">
      <c r="A46" s="67" t="s">
        <v>21</v>
      </c>
      <c r="B46" s="67"/>
      <c r="C46" s="67"/>
      <c r="D46" s="67"/>
      <c r="E46" s="67"/>
    </row>
    <row r="47" spans="1:8" ht="36.75" customHeight="1" x14ac:dyDescent="0.25">
      <c r="A47" s="67" t="s">
        <v>53</v>
      </c>
      <c r="B47" s="67"/>
      <c r="C47" s="67"/>
      <c r="D47" s="67"/>
      <c r="E47" s="67"/>
    </row>
    <row r="48" spans="1:8" x14ac:dyDescent="0.25">
      <c r="A48" s="67" t="s">
        <v>19</v>
      </c>
      <c r="B48" s="67"/>
      <c r="C48" s="67"/>
      <c r="D48" s="67"/>
      <c r="E48" s="67"/>
    </row>
    <row r="49" spans="1:5" x14ac:dyDescent="0.25">
      <c r="A49" s="78" t="s">
        <v>6</v>
      </c>
      <c r="B49" s="78"/>
      <c r="C49" s="78"/>
      <c r="D49" s="78"/>
      <c r="E49" s="78"/>
    </row>
    <row r="50" spans="1:5" x14ac:dyDescent="0.25">
      <c r="A50" s="67" t="s">
        <v>19</v>
      </c>
      <c r="B50" s="67"/>
      <c r="C50" s="67"/>
      <c r="D50" s="67"/>
      <c r="E50" s="67"/>
    </row>
    <row r="51" spans="1:5" x14ac:dyDescent="0.25">
      <c r="A51" s="79" t="s">
        <v>47</v>
      </c>
      <c r="B51" s="79"/>
      <c r="C51" s="79"/>
      <c r="D51" s="79"/>
      <c r="E51" s="8"/>
    </row>
    <row r="52" spans="1:5" x14ac:dyDescent="0.25">
      <c r="B52" s="77" t="s">
        <v>20</v>
      </c>
      <c r="C52" s="77"/>
      <c r="D52" s="77"/>
      <c r="E52" s="9" t="s">
        <v>7</v>
      </c>
    </row>
    <row r="53" spans="1:5" x14ac:dyDescent="0.25">
      <c r="A53" s="42"/>
      <c r="B53" s="42"/>
      <c r="C53" s="42"/>
      <c r="D53" s="42"/>
      <c r="E53" s="42"/>
    </row>
    <row r="54" spans="1:5" x14ac:dyDescent="0.25">
      <c r="A54" s="80" t="s">
        <v>51</v>
      </c>
      <c r="B54" s="80"/>
      <c r="C54" s="80"/>
      <c r="D54" s="80"/>
      <c r="E54" s="8"/>
    </row>
    <row r="55" spans="1:5" x14ac:dyDescent="0.25">
      <c r="B55" s="77" t="s">
        <v>20</v>
      </c>
      <c r="C55" s="77"/>
      <c r="D55" s="77"/>
      <c r="E55" s="9" t="s">
        <v>7</v>
      </c>
    </row>
    <row r="58" spans="1:5" x14ac:dyDescent="0.25">
      <c r="A58" s="27" t="s">
        <v>64</v>
      </c>
    </row>
    <row r="59" spans="1:5" x14ac:dyDescent="0.25">
      <c r="A59" s="2" t="s">
        <v>65</v>
      </c>
      <c r="B59" s="39">
        <v>-12297.06</v>
      </c>
    </row>
    <row r="60" spans="1:5" ht="15.75" x14ac:dyDescent="0.25">
      <c r="A60" s="37" t="s">
        <v>66</v>
      </c>
      <c r="B60" s="40">
        <v>275929.2</v>
      </c>
    </row>
    <row r="61" spans="1:5" x14ac:dyDescent="0.25">
      <c r="A61" s="2" t="s">
        <v>67</v>
      </c>
      <c r="B61" s="40">
        <v>275800.2</v>
      </c>
    </row>
    <row r="62" spans="1:5" x14ac:dyDescent="0.25">
      <c r="A62" s="38" t="s">
        <v>68</v>
      </c>
      <c r="B62" s="39">
        <f>B59+B61-('1 кв.'!E45+'2 кв.'!E41+'3 кв.'!E42+'4 кв.'!E42)</f>
        <v>14795.552000000083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4:E44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1:D51"/>
    <mergeCell ref="B52:D52"/>
    <mergeCell ref="A54:D54"/>
    <mergeCell ref="B55:D55"/>
    <mergeCell ref="A45:E45"/>
    <mergeCell ref="A46:E46"/>
    <mergeCell ref="A47:E47"/>
    <mergeCell ref="A48:E48"/>
    <mergeCell ref="A49:E49"/>
    <mergeCell ref="A50:E50"/>
  </mergeCells>
  <printOptions horizontalCentered="1"/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view="pageBreakPreview" topLeftCell="A13" zoomScaleNormal="100" zoomScaleSheetLayoutView="100" workbookViewId="0">
      <selection activeCell="E25" sqref="E25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82" t="s">
        <v>78</v>
      </c>
      <c r="B1" s="82"/>
      <c r="C1" s="82"/>
      <c r="D1" s="43"/>
    </row>
    <row r="2" spans="1:4" ht="15.75" x14ac:dyDescent="0.25">
      <c r="A2" s="83" t="s">
        <v>79</v>
      </c>
      <c r="B2" s="83"/>
      <c r="C2" s="83"/>
      <c r="D2" s="37"/>
    </row>
    <row r="3" spans="1:4" ht="15.75" x14ac:dyDescent="0.25">
      <c r="A3" s="83" t="s">
        <v>80</v>
      </c>
      <c r="B3" s="83"/>
      <c r="C3" s="83"/>
      <c r="D3" s="37"/>
    </row>
    <row r="4" spans="1:4" ht="15.75" x14ac:dyDescent="0.25">
      <c r="A4" s="82" t="s">
        <v>95</v>
      </c>
      <c r="B4" s="82"/>
      <c r="C4" s="82"/>
      <c r="D4" s="43"/>
    </row>
    <row r="5" spans="1:4" ht="15.75" x14ac:dyDescent="0.25">
      <c r="A5" s="84"/>
      <c r="B5" s="84"/>
      <c r="C5" s="84"/>
      <c r="D5" s="1"/>
    </row>
    <row r="6" spans="1:4" ht="15.75" x14ac:dyDescent="0.25">
      <c r="A6" s="37"/>
      <c r="B6" s="2" t="s">
        <v>65</v>
      </c>
      <c r="C6" s="39">
        <f>'4 кв.'!B59</f>
        <v>-12297.06</v>
      </c>
      <c r="D6" s="44"/>
    </row>
    <row r="7" spans="1:4" ht="15.75" x14ac:dyDescent="0.25">
      <c r="A7" s="45" t="s">
        <v>81</v>
      </c>
      <c r="B7" s="37" t="s">
        <v>66</v>
      </c>
      <c r="C7" s="40">
        <f>'4 кв.'!B60</f>
        <v>275929.2</v>
      </c>
      <c r="D7" s="46"/>
    </row>
    <row r="8" spans="1:4" ht="15.75" x14ac:dyDescent="0.25">
      <c r="A8" s="13"/>
      <c r="B8" s="2" t="s">
        <v>67</v>
      </c>
      <c r="C8" s="40">
        <f>'4 кв.'!B61</f>
        <v>275800.2</v>
      </c>
      <c r="D8" s="46"/>
    </row>
    <row r="9" spans="1:4" ht="15.75" x14ac:dyDescent="0.25">
      <c r="A9" s="13"/>
      <c r="B9" s="37" t="s">
        <v>82</v>
      </c>
      <c r="C9" s="47">
        <f>SUM(C8:C8)</f>
        <v>275800.2</v>
      </c>
      <c r="D9" s="44"/>
    </row>
    <row r="10" spans="1:4" ht="15.75" x14ac:dyDescent="0.25">
      <c r="A10" s="1"/>
      <c r="B10" s="85"/>
      <c r="C10" s="85"/>
      <c r="D10" s="46"/>
    </row>
    <row r="11" spans="1:4" ht="15.75" x14ac:dyDescent="0.25">
      <c r="A11" s="48" t="s">
        <v>83</v>
      </c>
      <c r="B11" s="49" t="s">
        <v>48</v>
      </c>
      <c r="C11" s="40">
        <f>'1 кв.'!E39+'2 кв.'!E39+'3 кв.'!E39+'4 кв.'!E39</f>
        <v>10571.45</v>
      </c>
      <c r="D11" s="46"/>
    </row>
    <row r="12" spans="1:4" ht="15.75" x14ac:dyDescent="0.25">
      <c r="A12" s="1"/>
      <c r="B12" s="49" t="s">
        <v>84</v>
      </c>
      <c r="C12" s="40">
        <f>C33*126.7</f>
        <v>4852.6099999999997</v>
      </c>
      <c r="D12" s="46"/>
    </row>
    <row r="13" spans="1:4" ht="15.75" x14ac:dyDescent="0.25">
      <c r="B13" s="50" t="s">
        <v>4</v>
      </c>
      <c r="C13" s="40">
        <f>'1 кв.'!E28+'2 кв.'!E28+'3 кв.'!E28+'4 кв.'!E28</f>
        <v>33362.567999999999</v>
      </c>
      <c r="D13" s="46"/>
    </row>
    <row r="14" spans="1:4" ht="15.75" x14ac:dyDescent="0.25">
      <c r="A14" s="48"/>
      <c r="B14" s="50" t="s">
        <v>24</v>
      </c>
      <c r="C14" s="40">
        <f>'1 кв.'!E29+'2 кв.'!E29+'3 кв.'!E29+'4 кв.'!E29</f>
        <v>39467.574000000001</v>
      </c>
      <c r="D14" s="46"/>
    </row>
    <row r="15" spans="1:4" ht="15.75" x14ac:dyDescent="0.25">
      <c r="A15" s="48"/>
      <c r="B15" s="50" t="s">
        <v>30</v>
      </c>
      <c r="C15" s="40">
        <f>'1 кв.'!E30+'2 кв.'!E30+'3 кв.'!E30+'4 кв.'!E30</f>
        <v>34566.371999999996</v>
      </c>
      <c r="D15" s="46"/>
    </row>
    <row r="16" spans="1:4" ht="15.75" x14ac:dyDescent="0.25">
      <c r="A16" s="48"/>
      <c r="B16" s="50" t="s">
        <v>85</v>
      </c>
      <c r="C16" s="40">
        <f>'1 кв.'!E31+'2 кв.'!E31+'3 кв.'!E31+'4 кв.'!E31</f>
        <v>25795.799999999996</v>
      </c>
      <c r="D16" s="46"/>
    </row>
    <row r="17" spans="1:5" ht="15.75" x14ac:dyDescent="0.25">
      <c r="A17" s="48"/>
      <c r="B17" s="50" t="s">
        <v>32</v>
      </c>
      <c r="C17" s="40">
        <f>'1 кв.'!E32+'2 кв.'!E32+'3 кв.'!E32+'4 кв.'!E32</f>
        <v>10490.291999999999</v>
      </c>
      <c r="D17" s="46"/>
    </row>
    <row r="18" spans="1:5" ht="15.75" x14ac:dyDescent="0.25">
      <c r="A18" s="48"/>
      <c r="B18" s="50" t="s">
        <v>86</v>
      </c>
      <c r="C18" s="40">
        <f>'1 кв.'!E33+'2 кв.'!E33+'3 кв.'!E33+'4 кв.'!E33</f>
        <v>11694.096000000001</v>
      </c>
      <c r="D18" s="46"/>
    </row>
    <row r="19" spans="1:5" ht="15.75" x14ac:dyDescent="0.25">
      <c r="A19" s="48"/>
      <c r="B19" s="50" t="s">
        <v>87</v>
      </c>
      <c r="C19" s="40">
        <f>'1 кв.'!E34+'2 кв.'!E34+'3 кв.'!E34+'4 кв.'!E34</f>
        <v>1719.72</v>
      </c>
      <c r="D19" s="46"/>
    </row>
    <row r="20" spans="1:5" ht="15.75" x14ac:dyDescent="0.25">
      <c r="A20" s="48"/>
      <c r="B20" s="50" t="s">
        <v>88</v>
      </c>
      <c r="C20" s="40">
        <f>'1 кв.'!E35+'2 кв.'!E35+'3 кв.'!E35+'4 кв.'!E35</f>
        <v>7620</v>
      </c>
      <c r="D20" s="46"/>
    </row>
    <row r="21" spans="1:5" ht="15.75" x14ac:dyDescent="0.25">
      <c r="A21" s="48"/>
      <c r="B21" s="50" t="s">
        <v>35</v>
      </c>
      <c r="C21" s="40">
        <f>'1 кв.'!E36+'2 кв.'!E36+'3 кв.'!E36+'4 кв.'!E36</f>
        <v>982.11</v>
      </c>
      <c r="D21" s="46"/>
    </row>
    <row r="22" spans="1:5" ht="15.75" x14ac:dyDescent="0.25">
      <c r="A22" s="48"/>
      <c r="B22" s="50" t="s">
        <v>28</v>
      </c>
      <c r="C22" s="40">
        <f>'1 кв.'!E37+'2 кв.'!E37+'3 кв.'!E37+'4 кв.'!E37</f>
        <v>10834.235999999999</v>
      </c>
      <c r="D22" s="46"/>
    </row>
    <row r="23" spans="1:5" ht="15.75" x14ac:dyDescent="0.25">
      <c r="A23" s="48"/>
      <c r="B23" s="50" t="s">
        <v>37</v>
      </c>
      <c r="C23" s="40">
        <f>'1 кв.'!E38+'2 кв.'!E38+'3 кв.'!E38+'4 кв.'!E38</f>
        <v>56750.759999999995</v>
      </c>
      <c r="D23" s="46"/>
    </row>
    <row r="24" spans="1:5" ht="15.75" x14ac:dyDescent="0.25">
      <c r="A24" s="1"/>
      <c r="B24" s="45" t="s">
        <v>89</v>
      </c>
      <c r="C24" s="47">
        <f>SUM(C11:C23)</f>
        <v>248707.58799999993</v>
      </c>
      <c r="D24" s="46"/>
      <c r="E24" s="51">
        <f>'1 кв.'!E45+'2 кв.'!E41+'3 кв.'!E42+'4 кв.'!E42</f>
        <v>248707.58799999993</v>
      </c>
    </row>
    <row r="25" spans="1:5" ht="15.75" x14ac:dyDescent="0.25">
      <c r="A25" s="1"/>
      <c r="B25" s="52" t="s">
        <v>90</v>
      </c>
      <c r="C25" s="47">
        <f>C6+C9-C24</f>
        <v>14795.552000000083</v>
      </c>
      <c r="D25" s="46"/>
    </row>
    <row r="26" spans="1:5" ht="15.75" x14ac:dyDescent="0.25">
      <c r="A26" s="53"/>
      <c r="B26" s="54" t="s">
        <v>91</v>
      </c>
      <c r="C26" s="55" t="s">
        <v>92</v>
      </c>
      <c r="D26" s="46"/>
      <c r="E26" s="56"/>
    </row>
    <row r="27" spans="1:5" ht="15.75" x14ac:dyDescent="0.25">
      <c r="A27" s="53" t="s">
        <v>59</v>
      </c>
      <c r="B27" s="53" t="s">
        <v>55</v>
      </c>
      <c r="C27" s="53">
        <v>4</v>
      </c>
      <c r="D27" s="46"/>
      <c r="E27" s="81"/>
    </row>
    <row r="28" spans="1:5" ht="15.75" x14ac:dyDescent="0.25">
      <c r="A28" s="53"/>
      <c r="B28" s="32" t="s">
        <v>56</v>
      </c>
      <c r="C28" s="53">
        <v>3.7</v>
      </c>
      <c r="D28" s="46"/>
      <c r="E28" s="81"/>
    </row>
    <row r="29" spans="1:5" ht="15.75" x14ac:dyDescent="0.25">
      <c r="A29" s="53"/>
      <c r="B29" s="32" t="s">
        <v>57</v>
      </c>
      <c r="C29" s="53">
        <v>9.3000000000000007</v>
      </c>
      <c r="D29" s="46"/>
      <c r="E29" s="81"/>
    </row>
    <row r="30" spans="1:5" ht="15.75" x14ac:dyDescent="0.25">
      <c r="A30" s="53"/>
      <c r="B30" s="57" t="s">
        <v>58</v>
      </c>
      <c r="C30" s="53">
        <v>5.3</v>
      </c>
      <c r="D30" s="46"/>
      <c r="E30" s="56"/>
    </row>
    <row r="31" spans="1:5" ht="15.75" x14ac:dyDescent="0.25">
      <c r="A31" s="53" t="s">
        <v>72</v>
      </c>
      <c r="B31" s="32" t="s">
        <v>71</v>
      </c>
      <c r="C31" s="53">
        <v>16</v>
      </c>
      <c r="D31" s="46"/>
      <c r="E31" s="56"/>
    </row>
    <row r="32" spans="1:5" ht="15.75" x14ac:dyDescent="0.25">
      <c r="A32" s="53"/>
      <c r="B32" s="10"/>
      <c r="C32" s="53"/>
      <c r="D32" s="46"/>
    </row>
    <row r="33" spans="1:5" s="63" customFormat="1" ht="15.75" x14ac:dyDescent="0.25">
      <c r="A33" s="58"/>
      <c r="B33" s="59" t="s">
        <v>93</v>
      </c>
      <c r="C33" s="60">
        <f>SUM(C27:C32)</f>
        <v>38.299999999999997</v>
      </c>
      <c r="D33" s="61"/>
      <c r="E33" s="62"/>
    </row>
    <row r="34" spans="1:5" ht="15.75" x14ac:dyDescent="0.25">
      <c r="A34" s="1"/>
      <c r="B34" s="45"/>
      <c r="C34" s="45"/>
      <c r="D34" s="46"/>
    </row>
    <row r="35" spans="1:5" ht="15.75" x14ac:dyDescent="0.25">
      <c r="A35" s="45" t="s">
        <v>94</v>
      </c>
      <c r="C35" s="45"/>
      <c r="D35" s="46"/>
    </row>
    <row r="36" spans="1:5" ht="15.75" x14ac:dyDescent="0.25">
      <c r="A36" s="1"/>
      <c r="B36" s="45"/>
      <c r="C36" s="45"/>
      <c r="D36" s="46"/>
    </row>
    <row r="37" spans="1:5" ht="15.75" x14ac:dyDescent="0.25">
      <c r="A37" s="1"/>
      <c r="B37" s="45"/>
      <c r="C37" s="45"/>
      <c r="D37" s="46"/>
    </row>
    <row r="38" spans="1:5" ht="15.75" x14ac:dyDescent="0.25">
      <c r="A38" s="1"/>
      <c r="B38" s="45"/>
      <c r="C38" s="45"/>
      <c r="D38" s="46"/>
    </row>
    <row r="39" spans="1:5" ht="15.75" x14ac:dyDescent="0.25">
      <c r="A39" s="1"/>
      <c r="B39" s="45"/>
      <c r="C39" s="45"/>
      <c r="D39" s="46"/>
    </row>
    <row r="40" spans="1:5" ht="15.75" x14ac:dyDescent="0.25">
      <c r="A40" s="1"/>
      <c r="B40" s="45"/>
      <c r="C40" s="45"/>
      <c r="D40" s="46"/>
    </row>
    <row r="41" spans="1:5" ht="15.75" x14ac:dyDescent="0.25">
      <c r="A41" s="1"/>
      <c r="B41" s="45"/>
      <c r="C41" s="45"/>
      <c r="D41" s="46"/>
    </row>
    <row r="42" spans="1:5" ht="15.75" x14ac:dyDescent="0.25">
      <c r="A42" s="1"/>
      <c r="B42" s="45"/>
      <c r="C42" s="45"/>
      <c r="D42" s="46"/>
    </row>
    <row r="43" spans="1:5" ht="15.75" x14ac:dyDescent="0.25">
      <c r="A43" s="1"/>
      <c r="B43" s="45"/>
      <c r="C43" s="45"/>
      <c r="D43" s="46"/>
    </row>
    <row r="44" spans="1:5" ht="15.75" x14ac:dyDescent="0.25">
      <c r="A44" s="1"/>
      <c r="B44" s="45"/>
      <c r="C44" s="45"/>
      <c r="D44" s="46"/>
    </row>
    <row r="45" spans="1:5" ht="15.75" x14ac:dyDescent="0.25">
      <c r="A45" s="1"/>
      <c r="B45" s="45"/>
      <c r="C45" s="45"/>
      <c r="D45" s="46"/>
    </row>
    <row r="46" spans="1:5" ht="15.75" x14ac:dyDescent="0.25">
      <c r="A46" s="1"/>
      <c r="B46" s="45"/>
      <c r="C46" s="45"/>
      <c r="D46" s="46"/>
    </row>
    <row r="47" spans="1:5" ht="15.75" x14ac:dyDescent="0.25">
      <c r="A47" s="1"/>
      <c r="B47" s="45"/>
      <c r="C47" s="45"/>
      <c r="D47" s="46"/>
    </row>
  </sheetData>
  <mergeCells count="7">
    <mergeCell ref="E27:E29"/>
    <mergeCell ref="A1:C1"/>
    <mergeCell ref="A2:C2"/>
    <mergeCell ref="A3:C3"/>
    <mergeCell ref="A4:C4"/>
    <mergeCell ref="A5:C5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кв.</vt:lpstr>
      <vt:lpstr>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кв.'!Область_печати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2017-02-02T12:24:24Z</dcterms:modified>
</cp:coreProperties>
</file>