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кв.'!$A$89</definedName>
    <definedName name="_edn2" localSheetId="0">'1 кв.'!$A$91</definedName>
    <definedName name="_edn3" localSheetId="0">'1 кв.'!$A$92</definedName>
    <definedName name="_edn4" localSheetId="0">'1 кв.'!$A$93</definedName>
    <definedName name="_ednref1" localSheetId="0">'1 кв.'!#REF!</definedName>
    <definedName name="_ednref2" localSheetId="0">'1 кв.'!$A$62</definedName>
    <definedName name="_ednref3" localSheetId="0">'1 кв.'!$D$61</definedName>
    <definedName name="_ednref4" localSheetId="0">'1 кв.'!$D$62</definedName>
    <definedName name="_xlnm.Print_Area" localSheetId="0">'1 кв.'!$A$1:$E$61</definedName>
    <definedName name="_xlnm.Print_Area" localSheetId="1">'2 кв.'!$A$1:$E$74</definedName>
  </definedNames>
  <calcPr calcId="145621"/>
</workbook>
</file>

<file path=xl/calcChain.xml><?xml version="1.0" encoding="utf-8"?>
<calcChain xmlns="http://schemas.openxmlformats.org/spreadsheetml/2006/main">
  <c r="E41" i="2" l="1"/>
  <c r="G41" i="2" s="1"/>
  <c r="E41" i="1"/>
  <c r="G43" i="2"/>
  <c r="E42" i="2"/>
  <c r="G29" i="2"/>
  <c r="G30" i="2"/>
  <c r="G31" i="2"/>
  <c r="G32" i="2"/>
  <c r="G33" i="2"/>
  <c r="G34" i="2"/>
  <c r="G35" i="2"/>
  <c r="G36" i="2"/>
  <c r="G37" i="2"/>
  <c r="G38" i="2"/>
  <c r="G39" i="2"/>
  <c r="G40" i="2"/>
  <c r="G28" i="2"/>
  <c r="E54" i="2" l="1"/>
  <c r="E44" i="2" l="1"/>
  <c r="E45" i="2"/>
  <c r="E47" i="2"/>
  <c r="E48" i="2"/>
  <c r="E49" i="2"/>
  <c r="E50" i="2"/>
  <c r="E52" i="2"/>
  <c r="E46" i="2"/>
  <c r="E51" i="2"/>
  <c r="E43" i="2"/>
  <c r="E40" i="2" l="1"/>
  <c r="E39" i="2"/>
  <c r="E36" i="2"/>
  <c r="E35" i="2"/>
  <c r="E34" i="2"/>
  <c r="E33" i="2"/>
  <c r="E32" i="2"/>
  <c r="E31" i="2"/>
  <c r="E30" i="2"/>
  <c r="E29" i="2"/>
  <c r="E28" i="2"/>
  <c r="E28" i="1" l="1"/>
  <c r="E44" i="1" l="1"/>
  <c r="E43" i="1"/>
  <c r="E42" i="1"/>
  <c r="E40" i="1" l="1"/>
  <c r="E39" i="1"/>
  <c r="E35" i="1"/>
  <c r="E34" i="1"/>
  <c r="E33" i="1"/>
  <c r="E32" i="1" l="1"/>
  <c r="E31" i="1"/>
  <c r="E30" i="1"/>
  <c r="E29" i="1"/>
  <c r="E36" i="1" l="1"/>
  <c r="E47" i="1" l="1"/>
  <c r="B74" i="2" s="1"/>
</calcChain>
</file>

<file path=xl/sharedStrings.xml><?xml version="1.0" encoding="utf-8"?>
<sst xmlns="http://schemas.openxmlformats.org/spreadsheetml/2006/main" count="205" uniqueCount="86">
  <si>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</si>
  <si>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</si>
  <si>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</si>
  <si>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</si>
  <si>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</si>
  <si>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</si>
  <si>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</si>
  <si>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</si>
  <si>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</si>
  <si>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</si>
  <si>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</si>
  <si>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</si>
  <si>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</si>
  <si>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</si>
  <si>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</si>
  <si>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</si>
  <si>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</si>
  <si>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</si>
  <si>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</si>
  <si>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</si>
  <si>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</si>
  <si>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</si>
  <si>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</si>
  <si>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</si>
  <si>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</si>
  <si>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</si>
  <si>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</si>
  <si>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</si>
  <si>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</si>
  <si>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</si>
  <si>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г. Россошь, ул. Василевского, д. 3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</si>
  <si>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№8 от 03.03.2015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</si>
  <si>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</si>
  <si>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</si>
  <si>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</si>
  <si>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</si>
  <si>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</si>
  <si>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</si>
  <si>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</si>
  <si>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ГВС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</si>
  <si>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</si>
  <si>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</si>
  <si>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</si>
  <si>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</si>
  <si>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</si>
  <si>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Трубицына Владимира Михайловича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</si>
  <si>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</si>
  <si>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</si>
  <si>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</si>
  <si>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</si>
  <si>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 xml:space="preserve">Осмотр и очистка козырьков с водоотливами </t>
  </si>
  <si>
    <t xml:space="preserve">Заделка проема газосиликатом </t>
  </si>
  <si>
    <t xml:space="preserve">Ремонт качелей </t>
  </si>
  <si>
    <t>ч/час</t>
  </si>
  <si>
    <t>Итого:</t>
  </si>
  <si>
    <t>Стоимость материалов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</si>
  <si>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</si>
  <si>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МКД Трубицына В. М.</t>
    </r>
  </si>
  <si>
    <t>1 квартал</t>
  </si>
  <si>
    <t>руб.</t>
  </si>
  <si>
    <t>январь</t>
  </si>
  <si>
    <t>февраль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</si>
  <si>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восемьдесят три тысячи четыреста тридцать семь (прописью) рублей 03 копейки.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</si>
  <si>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</si>
  <si>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</si>
  <si>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 xml:space="preserve">Сварка, ремонт урны </t>
  </si>
  <si>
    <t>Осмотр системы ГВС (кв.59,66,68)</t>
  </si>
  <si>
    <t>Ремонт двери входа на чердак (кв.80)</t>
  </si>
  <si>
    <t>Монтаж поручня 3 подъезд (кв.40)</t>
  </si>
  <si>
    <t>Замер и изготовление перил</t>
  </si>
  <si>
    <t>Ремонт песочницы, горки, качели (кв.69)</t>
  </si>
  <si>
    <t>Покраска газовых труб по фасаду (кв.1)</t>
  </si>
  <si>
    <t>Покраска входных дверей, урн, стойки (кв.1)</t>
  </si>
  <si>
    <t>Штукатурка швов (кв.7)</t>
  </si>
  <si>
    <t>Ремонт отмостки (кв.1)</t>
  </si>
  <si>
    <t>Заделка проема кирпичом, бетонирование стойки ограждения 3 под. (кв.40)</t>
  </si>
  <si>
    <t>май</t>
  </si>
  <si>
    <t>июнь</t>
  </si>
  <si>
    <t>2 квартал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</si>
  <si>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</si>
  <si>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</si>
  <si>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</si>
  <si>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</si>
  <si>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</si>
  <si>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</si>
  <si>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тридцать четыре тысячи двести пятьдесят пять (прописью) рублей 58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</si>
</sst>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4" fillId="0" borderId="0" xfId="1" applyFont="1" applyAlignment="1">
      <alignment horizontal="right"/>
    </xf>
    <xf numFmtId="0" fontId="4" fillId="0" borderId="0" xfId="0" applyFont="1" applyAlignment="1"/>
    <xf numFmtId="43" fontId="8" fillId="0" borderId="0" xfId="0" applyNumberFormat="1" applyFont="1" applyAlignment="1">
      <alignment horizontal="right"/>
    </xf>
    <xf numFmtId="0" fontId="11" fillId="0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43" fontId="4" fillId="2" borderId="0" xfId="1" applyFont="1" applyFill="1" applyAlignment="1"/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  <xf numFmtId="43" fontId="4" fillId="2" borderId="0" xfId="0" applyNumberFormat="1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36" zoomScaleNormal="100" zoomScaleSheetLayoutView="100" workbookViewId="0">
      <selection activeCell="E42" sqref="E42"/>
    </sheetView>
  </sheetViews>
  <sheetFormatPr defaultRowHeight="15" x14ac:dyDescent="0.25"/>
  <cols>
    <col min="1" max="1" width="32.42578125" style="2" customWidth="1"/>
    <col min="2" max="2" width="21.28515625" style="2" customWidth="1"/>
    <col min="3" max="3" width="13" style="2" customWidth="1"/>
    <col min="4" max="4" width="17.42578125" style="2" customWidth="1"/>
    <col min="5" max="5" width="14.140625" style="2" customWidth="1"/>
    <col min="6" max="16384" width="9.140625" style="2"/>
  </cols>
  <sheetData>
    <row r="1" spans="1:5" ht="15.75" x14ac:dyDescent="0.25">
      <c r="A1" s="57" t="s">
        <v>12</v>
      </c>
      <c r="B1" s="57"/>
      <c r="C1" s="57"/>
      <c r="D1" s="57"/>
      <c r="E1" s="57"/>
    </row>
    <row r="2" spans="1:5" ht="32.25" customHeight="1" x14ac:dyDescent="0.25">
      <c r="A2" s="55" t="s">
        <v>13</v>
      </c>
      <c r="B2" s="56"/>
      <c r="C2" s="56"/>
      <c r="D2" s="56"/>
      <c r="E2" s="5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9" t="s">
        <v>15</v>
      </c>
      <c r="E4" s="59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8" t="s">
        <v>30</v>
      </c>
      <c r="B7" s="58"/>
      <c r="C7" s="58"/>
      <c r="D7" s="58"/>
      <c r="E7" s="58"/>
    </row>
    <row r="8" spans="1:5" x14ac:dyDescent="0.25">
      <c r="A8" s="54" t="s">
        <v>1</v>
      </c>
      <c r="B8" s="54"/>
      <c r="C8" s="54"/>
      <c r="D8" s="54"/>
      <c r="E8" s="54"/>
    </row>
    <row r="9" spans="1:5" ht="7.5" customHeight="1" x14ac:dyDescent="0.25">
      <c r="A9" s="51"/>
      <c r="B9" s="51"/>
      <c r="C9" s="51"/>
      <c r="D9" s="51"/>
      <c r="E9" s="51"/>
    </row>
    <row r="10" spans="1:5" x14ac:dyDescent="0.25">
      <c r="A10" s="47" t="s">
        <v>45</v>
      </c>
      <c r="B10" s="47"/>
      <c r="C10" s="47"/>
      <c r="D10" s="47"/>
      <c r="E10" s="47"/>
    </row>
    <row r="11" spans="1:5" ht="22.5" customHeight="1" x14ac:dyDescent="0.25">
      <c r="A11" s="52" t="s">
        <v>16</v>
      </c>
      <c r="B11" s="53"/>
      <c r="C11" s="53"/>
      <c r="D11" s="53"/>
      <c r="E11" s="53"/>
    </row>
    <row r="12" spans="1:5" ht="9" customHeight="1" x14ac:dyDescent="0.25">
      <c r="A12" s="51"/>
      <c r="B12" s="51"/>
      <c r="C12" s="51"/>
      <c r="D12" s="51"/>
      <c r="E12" s="51"/>
    </row>
    <row r="13" spans="1:5" ht="30.75" customHeight="1" x14ac:dyDescent="0.25">
      <c r="A13" s="47" t="s">
        <v>31</v>
      </c>
      <c r="B13" s="47"/>
      <c r="C13" s="47"/>
      <c r="D13" s="47"/>
      <c r="E13" s="47"/>
    </row>
    <row r="14" spans="1:5" x14ac:dyDescent="0.25">
      <c r="A14" s="54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47" t="s">
        <v>46</v>
      </c>
      <c r="B16" s="47"/>
      <c r="C16" s="47"/>
      <c r="D16" s="47"/>
      <c r="E16" s="47"/>
    </row>
    <row r="17" spans="1:7" ht="11.25" customHeight="1" x14ac:dyDescent="0.25">
      <c r="A17" s="54" t="s">
        <v>2</v>
      </c>
      <c r="B17" s="51"/>
      <c r="C17" s="51"/>
      <c r="D17" s="51"/>
      <c r="E17" s="5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7" t="s">
        <v>47</v>
      </c>
      <c r="B19" s="47"/>
      <c r="C19" s="47"/>
      <c r="D19" s="47"/>
      <c r="E19" s="47"/>
    </row>
    <row r="20" spans="1:7" ht="10.5" customHeight="1" x14ac:dyDescent="0.25">
      <c r="A20" s="54" t="s">
        <v>18</v>
      </c>
      <c r="B20" s="51"/>
      <c r="C20" s="51"/>
      <c r="D20" s="51"/>
      <c r="E20" s="51"/>
    </row>
    <row r="21" spans="1:7" x14ac:dyDescent="0.25">
      <c r="A21" s="51"/>
      <c r="B21" s="51"/>
      <c r="C21" s="51"/>
      <c r="D21" s="51"/>
      <c r="E21" s="51"/>
    </row>
    <row r="22" spans="1:7" ht="30.75" customHeight="1" x14ac:dyDescent="0.25">
      <c r="A22" s="47" t="s">
        <v>19</v>
      </c>
      <c r="B22" s="47"/>
      <c r="C22" s="47"/>
      <c r="D22" s="47"/>
      <c r="E22" s="47"/>
    </row>
    <row r="23" spans="1:7" x14ac:dyDescent="0.25">
      <c r="A23" s="51"/>
      <c r="B23" s="51"/>
      <c r="C23" s="51"/>
      <c r="D23" s="51"/>
      <c r="E23" s="51"/>
    </row>
    <row r="24" spans="1:7" ht="63" customHeight="1" x14ac:dyDescent="0.25">
      <c r="A24" s="47" t="s">
        <v>32</v>
      </c>
      <c r="B24" s="47"/>
      <c r="C24" s="47"/>
      <c r="D24" s="47"/>
      <c r="E24" s="47"/>
    </row>
    <row r="25" spans="1:7" ht="30.75" customHeight="1" x14ac:dyDescent="0.25">
      <c r="A25" s="50" t="s">
        <v>33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4218.5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34">
        <f>D28*F26*G26</f>
        <v>24551.67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34">
        <f>D29*F26*G26</f>
        <v>28474.875</v>
      </c>
    </row>
    <row r="30" spans="1:7" ht="51" x14ac:dyDescent="0.25">
      <c r="A30" s="10" t="s">
        <v>35</v>
      </c>
      <c r="B30" s="12" t="s">
        <v>34</v>
      </c>
      <c r="C30" s="3" t="s">
        <v>5</v>
      </c>
      <c r="D30" s="3">
        <v>2.0099999999999998</v>
      </c>
      <c r="E30" s="11">
        <f>D30*F26*G26</f>
        <v>25437.555</v>
      </c>
    </row>
    <row r="31" spans="1:7" ht="51" x14ac:dyDescent="0.25">
      <c r="A31" s="10" t="s">
        <v>36</v>
      </c>
      <c r="B31" s="12" t="s">
        <v>34</v>
      </c>
      <c r="C31" s="3" t="s">
        <v>5</v>
      </c>
      <c r="D31" s="3">
        <v>1.5</v>
      </c>
      <c r="E31" s="11">
        <f>D31*F26*G26</f>
        <v>18983.25</v>
      </c>
    </row>
    <row r="32" spans="1:7" x14ac:dyDescent="0.25">
      <c r="A32" s="10" t="s">
        <v>37</v>
      </c>
      <c r="B32" s="14" t="s">
        <v>38</v>
      </c>
      <c r="C32" s="3" t="s">
        <v>5</v>
      </c>
      <c r="D32" s="3">
        <v>0.61</v>
      </c>
      <c r="E32" s="11">
        <f>D32*F26*G26</f>
        <v>7719.8549999999996</v>
      </c>
    </row>
    <row r="33" spans="1:7" x14ac:dyDescent="0.25">
      <c r="A33" s="10" t="s">
        <v>39</v>
      </c>
      <c r="B33" s="14" t="s">
        <v>38</v>
      </c>
      <c r="C33" s="3" t="s">
        <v>5</v>
      </c>
      <c r="D33" s="3">
        <v>0.53</v>
      </c>
      <c r="E33" s="11">
        <f>D33*F26*G26</f>
        <v>6707.4150000000009</v>
      </c>
    </row>
    <row r="34" spans="1:7" x14ac:dyDescent="0.25">
      <c r="A34" s="10" t="s">
        <v>40</v>
      </c>
      <c r="B34" s="14" t="s">
        <v>38</v>
      </c>
      <c r="C34" s="3" t="s">
        <v>5</v>
      </c>
      <c r="D34" s="3">
        <v>0.15</v>
      </c>
      <c r="E34" s="11">
        <f>D34*F26*G26</f>
        <v>1898.3249999999998</v>
      </c>
    </row>
    <row r="35" spans="1:7" ht="60" x14ac:dyDescent="0.25">
      <c r="A35" s="10" t="s">
        <v>28</v>
      </c>
      <c r="B35" s="12" t="s">
        <v>34</v>
      </c>
      <c r="C35" s="3" t="s">
        <v>5</v>
      </c>
      <c r="D35" s="3">
        <v>0.34</v>
      </c>
      <c r="E35" s="11">
        <f>D35*F26*G26</f>
        <v>4302.8700000000008</v>
      </c>
    </row>
    <row r="36" spans="1:7" ht="51" x14ac:dyDescent="0.25">
      <c r="A36" s="10" t="s">
        <v>27</v>
      </c>
      <c r="B36" s="12" t="s">
        <v>34</v>
      </c>
      <c r="C36" s="3" t="s">
        <v>5</v>
      </c>
      <c r="D36" s="3">
        <v>0.11</v>
      </c>
      <c r="E36" s="11">
        <f>D36*F26*G26</f>
        <v>1392.105</v>
      </c>
    </row>
    <row r="37" spans="1:7" ht="60" x14ac:dyDescent="0.25">
      <c r="A37" s="10" t="s">
        <v>49</v>
      </c>
      <c r="B37" s="12" t="s">
        <v>41</v>
      </c>
      <c r="C37" s="3" t="s">
        <v>5</v>
      </c>
      <c r="D37" s="3">
        <v>0.25</v>
      </c>
      <c r="E37" s="34">
        <v>4800</v>
      </c>
    </row>
    <row r="38" spans="1:7" ht="30" x14ac:dyDescent="0.25">
      <c r="A38" s="10" t="s">
        <v>42</v>
      </c>
      <c r="B38" s="12" t="s">
        <v>43</v>
      </c>
      <c r="C38" s="3" t="s">
        <v>5</v>
      </c>
      <c r="D38" s="3">
        <v>0.31</v>
      </c>
      <c r="E38" s="34">
        <v>0</v>
      </c>
    </row>
    <row r="39" spans="1:7" x14ac:dyDescent="0.25">
      <c r="A39" s="10" t="s">
        <v>29</v>
      </c>
      <c r="B39" s="12" t="s">
        <v>48</v>
      </c>
      <c r="C39" s="3" t="s">
        <v>5</v>
      </c>
      <c r="D39" s="3">
        <v>0.63</v>
      </c>
      <c r="E39" s="11">
        <f>D39*F26*G26</f>
        <v>7972.9650000000001</v>
      </c>
    </row>
    <row r="40" spans="1:7" ht="15.75" thickBot="1" x14ac:dyDescent="0.3">
      <c r="A40" s="23" t="s">
        <v>44</v>
      </c>
      <c r="B40" s="24" t="s">
        <v>48</v>
      </c>
      <c r="C40" s="25" t="s">
        <v>5</v>
      </c>
      <c r="D40" s="25">
        <v>3.3</v>
      </c>
      <c r="E40" s="26">
        <f>D40*F26*G26</f>
        <v>41763.149999999994</v>
      </c>
    </row>
    <row r="41" spans="1:7" ht="15.75" thickBot="1" x14ac:dyDescent="0.3">
      <c r="A41" s="27" t="s">
        <v>55</v>
      </c>
      <c r="B41" s="28" t="s">
        <v>58</v>
      </c>
      <c r="C41" s="29" t="s">
        <v>59</v>
      </c>
      <c r="D41" s="30"/>
      <c r="E41" s="31">
        <f>403.5+3718.84+3534.35</f>
        <v>7656.6900000000005</v>
      </c>
    </row>
    <row r="42" spans="1:7" ht="30" x14ac:dyDescent="0.25">
      <c r="A42" s="15" t="s">
        <v>50</v>
      </c>
      <c r="B42" s="12" t="s">
        <v>60</v>
      </c>
      <c r="C42" s="21" t="s">
        <v>53</v>
      </c>
      <c r="D42" s="32">
        <v>3</v>
      </c>
      <c r="E42" s="22">
        <f>D42*G42</f>
        <v>355.26</v>
      </c>
      <c r="G42" s="2">
        <v>118.42</v>
      </c>
    </row>
    <row r="43" spans="1:7" x14ac:dyDescent="0.25">
      <c r="A43" s="10" t="s">
        <v>51</v>
      </c>
      <c r="B43" s="12" t="s">
        <v>61</v>
      </c>
      <c r="C43" s="3" t="s">
        <v>53</v>
      </c>
      <c r="D43" s="33">
        <v>8</v>
      </c>
      <c r="E43" s="11">
        <f>D43*G42</f>
        <v>947.36</v>
      </c>
    </row>
    <row r="44" spans="1:7" x14ac:dyDescent="0.25">
      <c r="A44" s="10" t="s">
        <v>52</v>
      </c>
      <c r="B44" s="12" t="s">
        <v>61</v>
      </c>
      <c r="C44" s="3" t="s">
        <v>53</v>
      </c>
      <c r="D44" s="33">
        <v>4</v>
      </c>
      <c r="E44" s="11">
        <f>D44*G42</f>
        <v>473.68</v>
      </c>
    </row>
    <row r="45" spans="1:7" x14ac:dyDescent="0.25">
      <c r="A45" s="10"/>
      <c r="B45" s="10"/>
      <c r="C45" s="3"/>
      <c r="D45" s="12"/>
      <c r="E45" s="11"/>
    </row>
    <row r="46" spans="1:7" x14ac:dyDescent="0.25">
      <c r="A46" s="10"/>
      <c r="B46" s="12"/>
      <c r="C46" s="3"/>
      <c r="D46" s="3"/>
      <c r="E46" s="11"/>
    </row>
    <row r="47" spans="1:7" s="20" customFormat="1" ht="14.25" x14ac:dyDescent="0.2">
      <c r="A47" s="16" t="s">
        <v>54</v>
      </c>
      <c r="B47" s="17"/>
      <c r="C47" s="18"/>
      <c r="D47" s="18"/>
      <c r="E47" s="19">
        <f>SUM(E28:E46)</f>
        <v>183437.02499999997</v>
      </c>
    </row>
    <row r="49" spans="1:5" ht="42.75" customHeight="1" x14ac:dyDescent="0.25">
      <c r="A49" s="47" t="s">
        <v>62</v>
      </c>
      <c r="B49" s="47"/>
      <c r="C49" s="47"/>
      <c r="D49" s="47"/>
      <c r="E49" s="47"/>
    </row>
    <row r="50" spans="1:5" ht="30" customHeight="1" x14ac:dyDescent="0.25">
      <c r="A50" s="47" t="s">
        <v>23</v>
      </c>
      <c r="B50" s="47"/>
      <c r="C50" s="47"/>
      <c r="D50" s="47"/>
      <c r="E50" s="47"/>
    </row>
    <row r="51" spans="1:5" x14ac:dyDescent="0.25">
      <c r="A51" s="47" t="s">
        <v>22</v>
      </c>
      <c r="B51" s="47"/>
      <c r="C51" s="47"/>
      <c r="D51" s="47"/>
      <c r="E51" s="47"/>
    </row>
    <row r="52" spans="1:5" ht="31.5" customHeight="1" x14ac:dyDescent="0.25">
      <c r="A52" s="47" t="s">
        <v>63</v>
      </c>
      <c r="B52" s="47"/>
      <c r="C52" s="47"/>
      <c r="D52" s="47"/>
      <c r="E52" s="47"/>
    </row>
    <row r="53" spans="1:5" x14ac:dyDescent="0.25">
      <c r="A53" s="47" t="s">
        <v>20</v>
      </c>
      <c r="B53" s="47"/>
      <c r="C53" s="47"/>
      <c r="D53" s="47"/>
      <c r="E53" s="47"/>
    </row>
    <row r="54" spans="1:5" x14ac:dyDescent="0.25">
      <c r="A54" s="48" t="s">
        <v>6</v>
      </c>
      <c r="B54" s="48"/>
      <c r="C54" s="48"/>
      <c r="D54" s="48"/>
      <c r="E54" s="48"/>
    </row>
    <row r="55" spans="1:5" x14ac:dyDescent="0.25">
      <c r="A55" s="47" t="s">
        <v>20</v>
      </c>
      <c r="B55" s="47"/>
      <c r="C55" s="47"/>
      <c r="D55" s="47"/>
      <c r="E55" s="47"/>
    </row>
    <row r="56" spans="1:5" ht="15" customHeight="1" x14ac:dyDescent="0.25">
      <c r="A56" s="49" t="s">
        <v>56</v>
      </c>
      <c r="B56" s="49"/>
      <c r="C56" s="49"/>
      <c r="D56" s="49"/>
      <c r="E56" s="8"/>
    </row>
    <row r="57" spans="1:5" ht="11.25" customHeight="1" x14ac:dyDescent="0.25">
      <c r="B57" s="45" t="s">
        <v>21</v>
      </c>
      <c r="C57" s="45"/>
      <c r="D57" s="45"/>
      <c r="E57" s="9" t="s">
        <v>7</v>
      </c>
    </row>
    <row r="58" spans="1:5" x14ac:dyDescent="0.25">
      <c r="A58" s="6"/>
      <c r="B58" s="6"/>
      <c r="C58" s="6"/>
      <c r="D58" s="6"/>
      <c r="E58" s="6"/>
    </row>
    <row r="59" spans="1:5" x14ac:dyDescent="0.25">
      <c r="A59" s="49" t="s">
        <v>57</v>
      </c>
      <c r="B59" s="49"/>
      <c r="C59" s="49"/>
      <c r="D59" s="49"/>
      <c r="E59" s="8"/>
    </row>
    <row r="60" spans="1:5" ht="11.25" customHeight="1" x14ac:dyDescent="0.25">
      <c r="B60" s="46" t="s">
        <v>21</v>
      </c>
      <c r="C60" s="46"/>
      <c r="D60" s="46"/>
      <c r="E60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9:E49"/>
    <mergeCell ref="A50:E50"/>
    <mergeCell ref="B57:D57"/>
    <mergeCell ref="B60:D60"/>
    <mergeCell ref="A51:E51"/>
    <mergeCell ref="A52:E52"/>
    <mergeCell ref="A53:E53"/>
    <mergeCell ref="A54:E54"/>
    <mergeCell ref="A55:E55"/>
    <mergeCell ref="A56:D56"/>
    <mergeCell ref="A59:D59"/>
  </mergeCells>
  <printOptions horizontalCentered="1"/>
  <pageMargins left="0.31496062992125984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topLeftCell="A49" zoomScaleNormal="100" zoomScaleSheetLayoutView="100" workbookViewId="0">
      <selection activeCell="H58" sqref="H58"/>
    </sheetView>
  </sheetViews>
  <sheetFormatPr defaultRowHeight="15" x14ac:dyDescent="0.25"/>
  <cols>
    <col min="1" max="1" width="32.42578125" style="2" customWidth="1"/>
    <col min="2" max="2" width="21.28515625" style="2" customWidth="1"/>
    <col min="3" max="3" width="13" style="2" customWidth="1"/>
    <col min="4" max="4" width="17.42578125" style="2" customWidth="1"/>
    <col min="5" max="5" width="14.140625" style="2" customWidth="1"/>
    <col min="6" max="6" width="9.140625" style="2"/>
    <col min="7" max="7" width="12.140625" style="2" bestFit="1" customWidth="1"/>
    <col min="8" max="8" width="16" style="2" customWidth="1"/>
    <col min="9" max="16384" width="9.140625" style="2"/>
  </cols>
  <sheetData>
    <row r="1" spans="1:5" ht="15.75" x14ac:dyDescent="0.25">
      <c r="A1" s="57" t="s">
        <v>12</v>
      </c>
      <c r="B1" s="57"/>
      <c r="C1" s="57"/>
      <c r="D1" s="57"/>
      <c r="E1" s="57"/>
    </row>
    <row r="2" spans="1:5" ht="30.75" customHeight="1" x14ac:dyDescent="0.25">
      <c r="A2" s="55" t="s">
        <v>13</v>
      </c>
      <c r="B2" s="56"/>
      <c r="C2" s="56"/>
      <c r="D2" s="56"/>
      <c r="E2" s="56"/>
    </row>
    <row r="3" spans="1:5" x14ac:dyDescent="0.25">
      <c r="A3" s="35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9" t="s">
        <v>64</v>
      </c>
      <c r="E4" s="59"/>
    </row>
    <row r="5" spans="1:5" x14ac:dyDescent="0.25">
      <c r="A5" s="35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8" t="s">
        <v>30</v>
      </c>
      <c r="B7" s="58"/>
      <c r="C7" s="58"/>
      <c r="D7" s="58"/>
      <c r="E7" s="58"/>
    </row>
    <row r="8" spans="1:5" x14ac:dyDescent="0.25">
      <c r="A8" s="54" t="s">
        <v>1</v>
      </c>
      <c r="B8" s="54"/>
      <c r="C8" s="54"/>
      <c r="D8" s="54"/>
      <c r="E8" s="54"/>
    </row>
    <row r="9" spans="1:5" x14ac:dyDescent="0.25">
      <c r="A9" s="51"/>
      <c r="B9" s="51"/>
      <c r="C9" s="51"/>
      <c r="D9" s="51"/>
      <c r="E9" s="51"/>
    </row>
    <row r="10" spans="1:5" x14ac:dyDescent="0.25">
      <c r="A10" s="47" t="s">
        <v>45</v>
      </c>
      <c r="B10" s="47"/>
      <c r="C10" s="47"/>
      <c r="D10" s="47"/>
      <c r="E10" s="47"/>
    </row>
    <row r="11" spans="1:5" ht="28.5" customHeight="1" x14ac:dyDescent="0.25">
      <c r="A11" s="52" t="s">
        <v>16</v>
      </c>
      <c r="B11" s="53"/>
      <c r="C11" s="53"/>
      <c r="D11" s="53"/>
      <c r="E11" s="53"/>
    </row>
    <row r="12" spans="1:5" x14ac:dyDescent="0.25">
      <c r="A12" s="51"/>
      <c r="B12" s="51"/>
      <c r="C12" s="51"/>
      <c r="D12" s="51"/>
      <c r="E12" s="51"/>
    </row>
    <row r="13" spans="1:5" x14ac:dyDescent="0.25">
      <c r="A13" s="47" t="s">
        <v>31</v>
      </c>
      <c r="B13" s="47"/>
      <c r="C13" s="47"/>
      <c r="D13" s="47"/>
      <c r="E13" s="47"/>
    </row>
    <row r="14" spans="1:5" x14ac:dyDescent="0.25">
      <c r="A14" s="54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47" t="s">
        <v>46</v>
      </c>
      <c r="B16" s="47"/>
      <c r="C16" s="47"/>
      <c r="D16" s="47"/>
      <c r="E16" s="47"/>
    </row>
    <row r="17" spans="1:7" x14ac:dyDescent="0.25">
      <c r="A17" s="54" t="s">
        <v>2</v>
      </c>
      <c r="B17" s="51"/>
      <c r="C17" s="51"/>
      <c r="D17" s="51"/>
      <c r="E17" s="51"/>
    </row>
    <row r="18" spans="1:7" x14ac:dyDescent="0.25">
      <c r="A18" s="36"/>
      <c r="B18" s="35"/>
      <c r="C18" s="35"/>
      <c r="D18" s="35"/>
      <c r="E18" s="35"/>
    </row>
    <row r="19" spans="1:7" x14ac:dyDescent="0.25">
      <c r="A19" s="47" t="s">
        <v>47</v>
      </c>
      <c r="B19" s="47"/>
      <c r="C19" s="47"/>
      <c r="D19" s="47"/>
      <c r="E19" s="47"/>
    </row>
    <row r="20" spans="1:7" x14ac:dyDescent="0.25">
      <c r="A20" s="54" t="s">
        <v>18</v>
      </c>
      <c r="B20" s="51"/>
      <c r="C20" s="51"/>
      <c r="D20" s="51"/>
      <c r="E20" s="51"/>
    </row>
    <row r="21" spans="1:7" x14ac:dyDescent="0.25">
      <c r="A21" s="51"/>
      <c r="B21" s="51"/>
      <c r="C21" s="51"/>
      <c r="D21" s="51"/>
      <c r="E21" s="51"/>
    </row>
    <row r="22" spans="1:7" x14ac:dyDescent="0.25">
      <c r="A22" s="47" t="s">
        <v>19</v>
      </c>
      <c r="B22" s="47"/>
      <c r="C22" s="47"/>
      <c r="D22" s="47"/>
      <c r="E22" s="47"/>
    </row>
    <row r="23" spans="1:7" x14ac:dyDescent="0.25">
      <c r="A23" s="51"/>
      <c r="B23" s="51"/>
      <c r="C23" s="51"/>
      <c r="D23" s="51"/>
      <c r="E23" s="51"/>
    </row>
    <row r="24" spans="1:7" x14ac:dyDescent="0.25">
      <c r="A24" s="47" t="s">
        <v>32</v>
      </c>
      <c r="B24" s="47"/>
      <c r="C24" s="47"/>
      <c r="D24" s="47"/>
      <c r="E24" s="47"/>
    </row>
    <row r="25" spans="1:7" x14ac:dyDescent="0.25">
      <c r="A25" s="50" t="s">
        <v>33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4218.5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34">
        <f>D28*F26*G26</f>
        <v>19489.47</v>
      </c>
      <c r="G28" s="65">
        <f>E28+'1 кв.'!E28</f>
        <v>44041.14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34">
        <f>D29*F26*G26</f>
        <v>28474.875</v>
      </c>
      <c r="G29" s="65">
        <f>E29+'1 кв.'!E29</f>
        <v>56949.75</v>
      </c>
    </row>
    <row r="30" spans="1:7" ht="38.25" x14ac:dyDescent="0.25">
      <c r="A30" s="10" t="s">
        <v>35</v>
      </c>
      <c r="B30" s="12" t="s">
        <v>79</v>
      </c>
      <c r="C30" s="3" t="s">
        <v>5</v>
      </c>
      <c r="D30" s="3">
        <v>2.0499999999999998</v>
      </c>
      <c r="E30" s="11">
        <f>D30*F26*G26</f>
        <v>25943.774999999998</v>
      </c>
      <c r="G30" s="65">
        <f>E30+'1 кв.'!E30</f>
        <v>51381.33</v>
      </c>
    </row>
    <row r="31" spans="1:7" ht="38.25" x14ac:dyDescent="0.25">
      <c r="A31" s="10" t="s">
        <v>36</v>
      </c>
      <c r="B31" s="12" t="s">
        <v>79</v>
      </c>
      <c r="C31" s="3" t="s">
        <v>5</v>
      </c>
      <c r="D31" s="3">
        <v>1.55</v>
      </c>
      <c r="E31" s="11">
        <f>D31*F26*G26</f>
        <v>19616.025000000001</v>
      </c>
      <c r="G31" s="65">
        <f>E31+'1 кв.'!E31</f>
        <v>38599.275000000001</v>
      </c>
    </row>
    <row r="32" spans="1:7" x14ac:dyDescent="0.25">
      <c r="A32" s="10" t="s">
        <v>37</v>
      </c>
      <c r="B32" s="14" t="s">
        <v>38</v>
      </c>
      <c r="C32" s="3" t="s">
        <v>5</v>
      </c>
      <c r="D32" s="3">
        <v>0.61</v>
      </c>
      <c r="E32" s="11">
        <f>D32*F26*G26</f>
        <v>7719.8549999999996</v>
      </c>
      <c r="G32" s="65">
        <f>E32+'1 кв.'!E32</f>
        <v>15439.71</v>
      </c>
    </row>
    <row r="33" spans="1:8" x14ac:dyDescent="0.25">
      <c r="A33" s="10" t="s">
        <v>39</v>
      </c>
      <c r="B33" s="14" t="s">
        <v>38</v>
      </c>
      <c r="C33" s="3" t="s">
        <v>5</v>
      </c>
      <c r="D33" s="3">
        <v>0.53</v>
      </c>
      <c r="E33" s="11">
        <f>D33*F26*G26</f>
        <v>6707.4150000000009</v>
      </c>
      <c r="G33" s="65">
        <f>E33+'1 кв.'!E33</f>
        <v>13414.830000000002</v>
      </c>
    </row>
    <row r="34" spans="1:8" x14ac:dyDescent="0.25">
      <c r="A34" s="10" t="s">
        <v>40</v>
      </c>
      <c r="B34" s="14" t="s">
        <v>38</v>
      </c>
      <c r="C34" s="3" t="s">
        <v>5</v>
      </c>
      <c r="D34" s="3">
        <v>0.15</v>
      </c>
      <c r="E34" s="11">
        <f>D34*F26*G26</f>
        <v>1898.3249999999998</v>
      </c>
      <c r="G34" s="65">
        <f>E34+'1 кв.'!E34</f>
        <v>3796.6499999999996</v>
      </c>
    </row>
    <row r="35" spans="1:8" ht="60" x14ac:dyDescent="0.25">
      <c r="A35" s="10" t="s">
        <v>28</v>
      </c>
      <c r="B35" s="12" t="s">
        <v>79</v>
      </c>
      <c r="C35" s="3" t="s">
        <v>5</v>
      </c>
      <c r="D35" s="3">
        <v>0.36</v>
      </c>
      <c r="E35" s="11">
        <f>D35*F26*G26</f>
        <v>4555.9799999999996</v>
      </c>
      <c r="G35" s="65">
        <f>E35+'1 кв.'!E35</f>
        <v>8858.85</v>
      </c>
    </row>
    <row r="36" spans="1:8" ht="38.25" x14ac:dyDescent="0.25">
      <c r="A36" s="10" t="s">
        <v>27</v>
      </c>
      <c r="B36" s="12" t="s">
        <v>79</v>
      </c>
      <c r="C36" s="3" t="s">
        <v>5</v>
      </c>
      <c r="D36" s="3">
        <v>0.11</v>
      </c>
      <c r="E36" s="11">
        <f>D36*F26*G26</f>
        <v>1392.105</v>
      </c>
      <c r="G36" s="65">
        <f>E36+'1 кв.'!E36</f>
        <v>2784.21</v>
      </c>
    </row>
    <row r="37" spans="1:8" ht="60" x14ac:dyDescent="0.25">
      <c r="A37" s="10" t="s">
        <v>49</v>
      </c>
      <c r="B37" s="12" t="s">
        <v>41</v>
      </c>
      <c r="C37" s="3" t="s">
        <v>5</v>
      </c>
      <c r="D37" s="3">
        <v>0.25</v>
      </c>
      <c r="E37" s="34">
        <v>0</v>
      </c>
      <c r="G37" s="65">
        <f>E37+'1 кв.'!E37</f>
        <v>4800</v>
      </c>
    </row>
    <row r="38" spans="1:8" ht="30" customHeight="1" x14ac:dyDescent="0.25">
      <c r="A38" s="10" t="s">
        <v>42</v>
      </c>
      <c r="B38" s="12" t="s">
        <v>43</v>
      </c>
      <c r="C38" s="3" t="s">
        <v>5</v>
      </c>
      <c r="D38" s="3">
        <v>0.31</v>
      </c>
      <c r="E38" s="34">
        <v>4390.6000000000004</v>
      </c>
      <c r="G38" s="65">
        <f>E38+'1 кв.'!E38</f>
        <v>4390.6000000000004</v>
      </c>
    </row>
    <row r="39" spans="1:8" x14ac:dyDescent="0.25">
      <c r="A39" s="10" t="s">
        <v>29</v>
      </c>
      <c r="B39" s="12" t="s">
        <v>48</v>
      </c>
      <c r="C39" s="3" t="s">
        <v>5</v>
      </c>
      <c r="D39" s="3">
        <v>2.76</v>
      </c>
      <c r="E39" s="11">
        <f>D39*F26*G26</f>
        <v>34929.18</v>
      </c>
      <c r="G39" s="65">
        <f>E39+'1 кв.'!E39</f>
        <v>42902.145000000004</v>
      </c>
    </row>
    <row r="40" spans="1:8" ht="15.75" thickBot="1" x14ac:dyDescent="0.3">
      <c r="A40" s="23" t="s">
        <v>44</v>
      </c>
      <c r="B40" s="24" t="s">
        <v>48</v>
      </c>
      <c r="C40" s="25" t="s">
        <v>5</v>
      </c>
      <c r="D40" s="25">
        <v>3.2</v>
      </c>
      <c r="E40" s="26">
        <f>D40*F26*G26</f>
        <v>40497.600000000006</v>
      </c>
      <c r="G40" s="65">
        <f>E40+'1 кв.'!E40</f>
        <v>82260.75</v>
      </c>
    </row>
    <row r="41" spans="1:8" ht="15.75" thickBot="1" x14ac:dyDescent="0.3">
      <c r="A41" s="27" t="s">
        <v>55</v>
      </c>
      <c r="B41" s="28" t="s">
        <v>78</v>
      </c>
      <c r="C41" s="29" t="s">
        <v>59</v>
      </c>
      <c r="D41" s="30"/>
      <c r="E41" s="31">
        <f>4516.21+1003.4+15699.51</f>
        <v>21219.119999999999</v>
      </c>
      <c r="G41" s="65">
        <f>E41+'1 кв.'!E41</f>
        <v>28875.809999999998</v>
      </c>
    </row>
    <row r="42" spans="1:8" x14ac:dyDescent="0.25">
      <c r="A42" s="40" t="s">
        <v>65</v>
      </c>
      <c r="B42" s="12" t="s">
        <v>76</v>
      </c>
      <c r="C42" s="3" t="s">
        <v>53</v>
      </c>
      <c r="D42" s="33">
        <v>2</v>
      </c>
      <c r="E42" s="11">
        <f>D42*126.7</f>
        <v>253.4</v>
      </c>
      <c r="F42" s="42"/>
      <c r="G42" s="43"/>
      <c r="H42" s="44"/>
    </row>
    <row r="43" spans="1:8" ht="30" x14ac:dyDescent="0.25">
      <c r="A43" s="41" t="s">
        <v>66</v>
      </c>
      <c r="B43" s="12" t="s">
        <v>76</v>
      </c>
      <c r="C43" s="3" t="s">
        <v>53</v>
      </c>
      <c r="D43" s="33">
        <v>6</v>
      </c>
      <c r="E43" s="11">
        <f>D43*126.7</f>
        <v>760.2</v>
      </c>
      <c r="F43" s="42"/>
      <c r="G43" s="66">
        <f>E42+E43+E44+E45+E47++E46+E48+E49+E50+E51+E52+'1 кв.'!E42+'1 кв.'!E43+'1 кв.'!E44</f>
        <v>19197.55</v>
      </c>
      <c r="H43" s="44"/>
    </row>
    <row r="44" spans="1:8" ht="30" x14ac:dyDescent="0.25">
      <c r="A44" s="41" t="s">
        <v>67</v>
      </c>
      <c r="B44" s="12" t="s">
        <v>76</v>
      </c>
      <c r="C44" s="3" t="s">
        <v>53</v>
      </c>
      <c r="D44" s="33">
        <v>3</v>
      </c>
      <c r="E44" s="11">
        <f>D44*126.7</f>
        <v>380.1</v>
      </c>
      <c r="F44" s="42"/>
      <c r="G44" s="43"/>
      <c r="H44" s="44"/>
    </row>
    <row r="45" spans="1:8" ht="30" x14ac:dyDescent="0.25">
      <c r="A45" s="41" t="s">
        <v>68</v>
      </c>
      <c r="B45" s="12" t="s">
        <v>77</v>
      </c>
      <c r="C45" s="3" t="s">
        <v>53</v>
      </c>
      <c r="D45" s="33">
        <v>6</v>
      </c>
      <c r="E45" s="11">
        <f>D45*126.7</f>
        <v>760.2</v>
      </c>
      <c r="F45" s="42"/>
      <c r="G45" s="43"/>
      <c r="H45" s="44"/>
    </row>
    <row r="46" spans="1:8" x14ac:dyDescent="0.25">
      <c r="A46" s="41" t="s">
        <v>69</v>
      </c>
      <c r="B46" s="12" t="s">
        <v>77</v>
      </c>
      <c r="C46" s="3" t="s">
        <v>53</v>
      </c>
      <c r="D46" s="33">
        <v>8</v>
      </c>
      <c r="E46" s="11">
        <f t="shared" ref="E46:E51" si="0">D46*126.7</f>
        <v>1013.6</v>
      </c>
      <c r="F46" s="42"/>
      <c r="G46" s="43"/>
      <c r="H46" s="44"/>
    </row>
    <row r="47" spans="1:8" ht="30" x14ac:dyDescent="0.25">
      <c r="A47" s="41" t="s">
        <v>70</v>
      </c>
      <c r="B47" s="12" t="s">
        <v>77</v>
      </c>
      <c r="C47" s="3" t="s">
        <v>53</v>
      </c>
      <c r="D47" s="33">
        <v>12</v>
      </c>
      <c r="E47" s="11">
        <f>D47*126.7</f>
        <v>1520.4</v>
      </c>
      <c r="F47" s="42"/>
      <c r="G47" s="43"/>
      <c r="H47" s="44"/>
    </row>
    <row r="48" spans="1:8" ht="30" x14ac:dyDescent="0.25">
      <c r="A48" s="40" t="s">
        <v>71</v>
      </c>
      <c r="B48" s="12" t="s">
        <v>77</v>
      </c>
      <c r="C48" s="3" t="s">
        <v>53</v>
      </c>
      <c r="D48" s="33">
        <v>24</v>
      </c>
      <c r="E48" s="11">
        <f>D48*126.7</f>
        <v>3040.8</v>
      </c>
      <c r="F48" s="42"/>
      <c r="G48" s="43"/>
      <c r="H48" s="44"/>
    </row>
    <row r="49" spans="1:8" ht="30" x14ac:dyDescent="0.25">
      <c r="A49" s="41" t="s">
        <v>72</v>
      </c>
      <c r="B49" s="12" t="s">
        <v>77</v>
      </c>
      <c r="C49" s="3" t="s">
        <v>53</v>
      </c>
      <c r="D49" s="33">
        <v>24.5</v>
      </c>
      <c r="E49" s="11">
        <f>D49*126.7</f>
        <v>3104.15</v>
      </c>
      <c r="F49" s="42"/>
      <c r="G49" s="43"/>
      <c r="H49" s="44"/>
    </row>
    <row r="50" spans="1:8" x14ac:dyDescent="0.25">
      <c r="A50" s="41" t="s">
        <v>73</v>
      </c>
      <c r="B50" s="12" t="s">
        <v>77</v>
      </c>
      <c r="C50" s="3" t="s">
        <v>53</v>
      </c>
      <c r="D50" s="33">
        <v>8</v>
      </c>
      <c r="E50" s="11">
        <f>D50*126.7</f>
        <v>1013.6</v>
      </c>
      <c r="F50" s="42"/>
      <c r="G50" s="43"/>
      <c r="H50" s="44"/>
    </row>
    <row r="51" spans="1:8" x14ac:dyDescent="0.25">
      <c r="A51" s="41" t="s">
        <v>74</v>
      </c>
      <c r="B51" s="12" t="s">
        <v>77</v>
      </c>
      <c r="C51" s="3" t="s">
        <v>53</v>
      </c>
      <c r="D51" s="33">
        <v>32</v>
      </c>
      <c r="E51" s="11">
        <f t="shared" si="0"/>
        <v>4054.4</v>
      </c>
      <c r="F51" s="42"/>
      <c r="G51" s="43"/>
      <c r="H51" s="44"/>
    </row>
    <row r="52" spans="1:8" ht="45" x14ac:dyDescent="0.25">
      <c r="A52" s="41" t="s">
        <v>75</v>
      </c>
      <c r="B52" s="12" t="s">
        <v>77</v>
      </c>
      <c r="C52" s="3" t="s">
        <v>53</v>
      </c>
      <c r="D52" s="33">
        <v>12</v>
      </c>
      <c r="E52" s="11">
        <f>D52*126.7</f>
        <v>1520.4</v>
      </c>
      <c r="F52" s="42"/>
      <c r="G52" s="43"/>
      <c r="H52" s="44"/>
    </row>
    <row r="53" spans="1:8" ht="15.75" customHeight="1" x14ac:dyDescent="0.25">
      <c r="A53" s="10"/>
      <c r="B53" s="12"/>
      <c r="C53" s="3"/>
      <c r="D53" s="3"/>
      <c r="E53" s="11"/>
      <c r="F53" s="42"/>
      <c r="G53" s="43"/>
      <c r="H53" s="44"/>
    </row>
    <row r="54" spans="1:8" s="20" customFormat="1" x14ac:dyDescent="0.25">
      <c r="A54" s="16" t="s">
        <v>54</v>
      </c>
      <c r="B54" s="12"/>
      <c r="C54" s="18"/>
      <c r="D54" s="18"/>
      <c r="E54" s="19">
        <f>SUM(E28:E53)</f>
        <v>234255.57499999998</v>
      </c>
      <c r="F54" s="2"/>
      <c r="G54" s="2"/>
      <c r="H54" s="38"/>
    </row>
    <row r="56" spans="1:8" ht="42.75" customHeight="1" x14ac:dyDescent="0.25">
      <c r="A56" s="47" t="s">
        <v>85</v>
      </c>
      <c r="B56" s="47"/>
      <c r="C56" s="47"/>
      <c r="D56" s="47"/>
      <c r="E56" s="47"/>
      <c r="F56" s="60"/>
      <c r="G56" s="47"/>
      <c r="H56" s="37"/>
    </row>
    <row r="57" spans="1:8" ht="30.75" customHeight="1" x14ac:dyDescent="0.25">
      <c r="A57" s="47" t="s">
        <v>23</v>
      </c>
      <c r="B57" s="47"/>
      <c r="C57" s="47"/>
      <c r="D57" s="47"/>
      <c r="E57" s="47"/>
      <c r="F57" s="42"/>
      <c r="G57" s="43"/>
      <c r="H57" s="44"/>
    </row>
    <row r="58" spans="1:8" ht="15" customHeight="1" x14ac:dyDescent="0.25">
      <c r="A58" s="47" t="s">
        <v>22</v>
      </c>
      <c r="B58" s="47"/>
      <c r="C58" s="47"/>
      <c r="D58" s="47"/>
      <c r="E58" s="47"/>
      <c r="F58" s="20"/>
      <c r="G58" s="20"/>
      <c r="H58" s="39"/>
    </row>
    <row r="59" spans="1:8" ht="15" customHeight="1" x14ac:dyDescent="0.25">
      <c r="A59" s="47" t="s">
        <v>63</v>
      </c>
      <c r="B59" s="47"/>
      <c r="C59" s="47"/>
      <c r="D59" s="47"/>
      <c r="E59" s="47"/>
    </row>
    <row r="60" spans="1:8" x14ac:dyDescent="0.25">
      <c r="A60" s="47" t="s">
        <v>20</v>
      </c>
      <c r="B60" s="47"/>
      <c r="C60" s="47"/>
      <c r="D60" s="47"/>
      <c r="E60" s="47"/>
    </row>
    <row r="61" spans="1:8" x14ac:dyDescent="0.25">
      <c r="A61" s="48" t="s">
        <v>6</v>
      </c>
      <c r="B61" s="48"/>
      <c r="C61" s="48"/>
      <c r="D61" s="48"/>
      <c r="E61" s="48"/>
    </row>
    <row r="62" spans="1:8" x14ac:dyDescent="0.25">
      <c r="A62" s="47" t="s">
        <v>20</v>
      </c>
      <c r="B62" s="47"/>
      <c r="C62" s="47"/>
      <c r="D62" s="47"/>
      <c r="E62" s="47"/>
    </row>
    <row r="63" spans="1:8" ht="15" customHeight="1" x14ac:dyDescent="0.25">
      <c r="A63" s="49" t="s">
        <v>56</v>
      </c>
      <c r="B63" s="49"/>
      <c r="C63" s="49"/>
      <c r="D63" s="49"/>
      <c r="E63" s="8"/>
    </row>
    <row r="64" spans="1:8" x14ac:dyDescent="0.25">
      <c r="B64" s="45" t="s">
        <v>21</v>
      </c>
      <c r="C64" s="45"/>
      <c r="D64" s="45"/>
      <c r="E64" s="9" t="s">
        <v>7</v>
      </c>
    </row>
    <row r="65" spans="1:5" x14ac:dyDescent="0.25">
      <c r="A65" s="36"/>
      <c r="B65" s="36"/>
      <c r="C65" s="36"/>
      <c r="D65" s="36"/>
      <c r="E65" s="36"/>
    </row>
    <row r="66" spans="1:5" ht="15" customHeight="1" x14ac:dyDescent="0.25">
      <c r="A66" s="49" t="s">
        <v>57</v>
      </c>
      <c r="B66" s="49"/>
      <c r="C66" s="49"/>
      <c r="D66" s="49"/>
      <c r="E66" s="8"/>
    </row>
    <row r="67" spans="1:5" x14ac:dyDescent="0.25">
      <c r="B67" s="46" t="s">
        <v>21</v>
      </c>
      <c r="C67" s="46"/>
      <c r="D67" s="46"/>
      <c r="E67" s="9" t="s">
        <v>7</v>
      </c>
    </row>
    <row r="70" spans="1:5" x14ac:dyDescent="0.25">
      <c r="A70" s="20" t="s">
        <v>80</v>
      </c>
    </row>
    <row r="71" spans="1:5" x14ac:dyDescent="0.25">
      <c r="A71" s="2" t="s">
        <v>81</v>
      </c>
      <c r="B71" s="61">
        <v>83225.34</v>
      </c>
    </row>
    <row r="72" spans="1:5" ht="15.75" x14ac:dyDescent="0.25">
      <c r="A72" s="62" t="s">
        <v>82</v>
      </c>
      <c r="B72" s="63">
        <v>483440.1</v>
      </c>
    </row>
    <row r="73" spans="1:5" x14ac:dyDescent="0.25">
      <c r="A73" s="2" t="s">
        <v>83</v>
      </c>
      <c r="B73" s="63">
        <v>486613.86</v>
      </c>
    </row>
    <row r="74" spans="1:5" x14ac:dyDescent="0.25">
      <c r="A74" s="64" t="s">
        <v>84</v>
      </c>
      <c r="B74" s="61">
        <f>B71+B73-('1 кв.'!E47+'2 кв.'!E54)</f>
        <v>152146.59999999998</v>
      </c>
    </row>
  </sheetData>
  <mergeCells count="35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F56:G5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6:E56"/>
    <mergeCell ref="B67:D67"/>
    <mergeCell ref="B64:D64"/>
    <mergeCell ref="A66:D66"/>
    <mergeCell ref="A59:E59"/>
    <mergeCell ref="A57:E57"/>
    <mergeCell ref="A63:D63"/>
    <mergeCell ref="A62:E62"/>
    <mergeCell ref="A61:E61"/>
    <mergeCell ref="A60:E60"/>
    <mergeCell ref="A58:E58"/>
  </mergeCells>
  <printOptions horizontalCentered="1"/>
  <pageMargins left="0.31496062992125984" right="0.11811023622047245" top="0.19685039370078741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2016-08-05T06:23:43Z</dcterms:modified>
</cp:coreProperties>
</file>