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  <sheet name="4 кв." sheetId="4" r:id="rId4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кв.'!$A$1:$E$63</definedName>
    <definedName name="_xlnm.Print_Area" localSheetId="2">'3 кв.'!$A$1:$E$62</definedName>
    <definedName name="_xlnm.Print_Area" localSheetId="3">'4 кв.'!$A$1:$E$62</definedName>
  </definedNames>
  <calcPr calcId="145621"/>
</workbook>
</file>

<file path=xl/calcChain.xml><?xml version="1.0" encoding="utf-8"?>
<calcChain xmlns="http://schemas.openxmlformats.org/spreadsheetml/2006/main">
  <c r="B62" i="4" l="1"/>
  <c r="E42" i="4"/>
  <c r="E28" i="4"/>
  <c r="B62" i="3"/>
  <c r="E42" i="3"/>
  <c r="E38" i="4"/>
  <c r="E37" i="4"/>
  <c r="E34" i="4"/>
  <c r="E33" i="4"/>
  <c r="E32" i="4"/>
  <c r="E31" i="4"/>
  <c r="E30" i="4"/>
  <c r="E29" i="4"/>
  <c r="E38" i="3" l="1"/>
  <c r="E37" i="3"/>
  <c r="E33" i="3"/>
  <c r="E40" i="3"/>
  <c r="E34" i="3" l="1"/>
  <c r="E32" i="3"/>
  <c r="E31" i="3"/>
  <c r="E30" i="3"/>
  <c r="E29" i="3"/>
  <c r="E28" i="3"/>
  <c r="E39" i="2" l="1"/>
  <c r="E45" i="1" l="1"/>
  <c r="E43" i="1"/>
  <c r="E41" i="1" l="1"/>
  <c r="E42" i="1"/>
  <c r="E40" i="1"/>
  <c r="E38" i="2" l="1"/>
  <c r="E37" i="2"/>
  <c r="E34" i="2"/>
  <c r="E33" i="2"/>
  <c r="E32" i="2"/>
  <c r="E31" i="2"/>
  <c r="E30" i="2"/>
  <c r="E29" i="2"/>
  <c r="E28" i="2"/>
  <c r="E41" i="2" s="1"/>
  <c r="B61" i="2" s="1"/>
  <c r="E31" i="1" l="1"/>
  <c r="E29" i="1"/>
  <c r="E28" i="1"/>
  <c r="E38" i="1" l="1"/>
  <c r="E37" i="1"/>
  <c r="E33" i="1"/>
  <c r="E32" i="1" l="1"/>
  <c r="E30" i="1"/>
  <c r="E34" i="1" l="1"/>
</calcChain>
</file>

<file path=xl/sharedStrings.xml><?xml version="1.0" encoding="utf-8"?>
<sst xmlns="http://schemas.openxmlformats.org/spreadsheetml/2006/main" count="322" uniqueCount="79">
  <si>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</si>
  <si>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</si>
  <si>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</si>
  <si>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</si>
  <si>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</si>
  <si>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</si>
  <si>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</si>
  <si>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</si>
  <si>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</si>
  <si>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</si>
  <si>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</si>
  <si>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</si>
  <si>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</si>
  <si>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</si>
  <si>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</si>
  <si>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</si>
  <si>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</si>
  <si>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</si>
  <si>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</si>
  <si>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</si>
  <si>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</si>
  <si>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</si>
  <si>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</si>
  <si>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</si>
  <si>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</si>
  <si>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</si>
  <si>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</si>
  <si>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</si>
  <si>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</si>
  <si>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</si>
  <si>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</si>
  <si>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</si>
  <si>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</si>
  <si>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</si>
  <si>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</si>
  <si>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</si>
  <si>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</si>
  <si>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</si>
  <si>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t>г. Россошь, ул. Василевского, д. 50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</si>
  <si>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№58  от   01.10.2015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</si>
  <si>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</si>
  <si>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17.09.2015 г.</t>
    </r>
  </si>
  <si>
    <t>постоянно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</si>
  <si>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</si>
  <si>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</si>
  <si>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Евдокимовой Юлии</t>
    </r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</si>
  <si>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</si>
  <si>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</si>
  <si>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</si>
  <si>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</si>
  <si>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</si>
  <si>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МКД Евдокимовой Ю.</t>
    </r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</si>
  <si>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</si>
  <si>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</si>
  <si>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</si>
  <si>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Сварочные работы при монтаже мус.контейнеров</t>
  </si>
  <si>
    <t>заделка выхода фан.стояка на крышу (кв.22)</t>
  </si>
  <si>
    <t>покраска малых форм дет.площ.</t>
  </si>
  <si>
    <t>монтаж ограждения ж/б конт.площадки</t>
  </si>
  <si>
    <t>апрель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</si>
  <si>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</si>
  <si>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( прописью) рубля 91 копейка.</t>
    </r>
  </si>
  <si>
    <t xml:space="preserve">определена приложением № 9 к договору </t>
  </si>
  <si>
    <t>определена приложением № 9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</si>
  <si>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</si>
  <si>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</si>
  <si>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</si>
  <si>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</si>
  <si>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</si>
  <si>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пять тысяч семьсот пятнадцать (прописью) рублей 27 копеек.</t>
    </r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</si>
  <si>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</si>
  <si>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пять тысяч семьсот пятнадцать (прописью) рублей 27 копеек.</t>
    </r>
  </si>
  <si>
    <t>Ремонт кровли 15 м2 (кв.22)</t>
  </si>
  <si>
    <t>сентябрь</t>
  </si>
  <si>
    <t>"30" 09  2016 г.</t>
  </si>
  <si>
    <t>"31" 10  2016 г.</t>
  </si>
  <si>
    <t>4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</si>
  <si>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девять тысяч девятьсот двадцать два рубля 24 копейки.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</si>
  <si>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Евдокимовой Юлии Васильевны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</si>
</sst>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0" xfId="1" applyFont="1"/>
    <xf numFmtId="43" fontId="8" fillId="0" borderId="0" xfId="0" applyNumberFormat="1" applyFont="1"/>
    <xf numFmtId="0" fontId="14" fillId="0" borderId="6" xfId="0" applyFont="1" applyBorder="1" applyAlignment="1">
      <alignment wrapText="1"/>
    </xf>
    <xf numFmtId="0" fontId="14" fillId="0" borderId="0" xfId="0" applyFont="1" applyBorder="1" applyAlignment="1">
      <alignment wrapText="1"/>
    </xf>
    <xf numFmtId="43" fontId="4" fillId="2" borderId="5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12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37" zoomScaleNormal="100" zoomScaleSheetLayoutView="100" workbookViewId="0">
      <selection activeCell="F47" sqref="F47:H50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7" style="2" customWidth="1"/>
    <col min="9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32.25" customHeight="1" x14ac:dyDescent="0.25">
      <c r="A2" s="45" t="s">
        <v>13</v>
      </c>
      <c r="B2" s="46"/>
      <c r="C2" s="46"/>
      <c r="D2" s="46"/>
      <c r="E2" s="4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0" t="s">
        <v>54</v>
      </c>
      <c r="E4" s="5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48" t="s">
        <v>38</v>
      </c>
      <c r="B7" s="48"/>
      <c r="C7" s="48"/>
      <c r="D7" s="48"/>
      <c r="E7" s="48"/>
    </row>
    <row r="8" spans="1:5" x14ac:dyDescent="0.25">
      <c r="A8" s="49" t="s">
        <v>1</v>
      </c>
      <c r="B8" s="49"/>
      <c r="C8" s="49"/>
      <c r="D8" s="49"/>
      <c r="E8" s="49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4" t="s">
        <v>45</v>
      </c>
      <c r="B10" s="44"/>
      <c r="C10" s="44"/>
      <c r="D10" s="44"/>
      <c r="E10" s="44"/>
    </row>
    <row r="11" spans="1:5" ht="22.5" customHeight="1" x14ac:dyDescent="0.25">
      <c r="A11" s="51" t="s">
        <v>15</v>
      </c>
      <c r="B11" s="52"/>
      <c r="C11" s="52"/>
      <c r="D11" s="52"/>
      <c r="E11" s="52"/>
    </row>
    <row r="12" spans="1:5" ht="9" customHeight="1" x14ac:dyDescent="0.25">
      <c r="A12" s="43"/>
      <c r="B12" s="43"/>
      <c r="C12" s="43"/>
      <c r="D12" s="43"/>
      <c r="E12" s="43"/>
    </row>
    <row r="13" spans="1:5" ht="30.75" customHeight="1" x14ac:dyDescent="0.25">
      <c r="A13" s="44" t="s">
        <v>41</v>
      </c>
      <c r="B13" s="44"/>
      <c r="C13" s="44"/>
      <c r="D13" s="44"/>
      <c r="E13" s="44"/>
    </row>
    <row r="14" spans="1:5" x14ac:dyDescent="0.25">
      <c r="A14" s="49" t="s">
        <v>16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44" t="s">
        <v>44</v>
      </c>
      <c r="B16" s="44"/>
      <c r="C16" s="44"/>
      <c r="D16" s="44"/>
      <c r="E16" s="44"/>
    </row>
    <row r="17" spans="1:7" ht="11.25" customHeight="1" x14ac:dyDescent="0.25">
      <c r="A17" s="49" t="s">
        <v>2</v>
      </c>
      <c r="B17" s="43"/>
      <c r="C17" s="43"/>
      <c r="D17" s="43"/>
      <c r="E17" s="4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4" t="s">
        <v>43</v>
      </c>
      <c r="B19" s="44"/>
      <c r="C19" s="44"/>
      <c r="D19" s="44"/>
      <c r="E19" s="44"/>
    </row>
    <row r="20" spans="1:7" ht="10.5" customHeight="1" x14ac:dyDescent="0.25">
      <c r="A20" s="49" t="s">
        <v>17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ht="30.75" customHeight="1" x14ac:dyDescent="0.25">
      <c r="A22" s="44" t="s">
        <v>18</v>
      </c>
      <c r="B22" s="44"/>
      <c r="C22" s="44"/>
      <c r="D22" s="44"/>
      <c r="E22" s="44"/>
    </row>
    <row r="23" spans="1:7" x14ac:dyDescent="0.25">
      <c r="A23" s="43"/>
      <c r="B23" s="43"/>
      <c r="C23" s="43"/>
      <c r="D23" s="43"/>
      <c r="E23" s="43"/>
    </row>
    <row r="24" spans="1:7" ht="63.75" customHeight="1" x14ac:dyDescent="0.25">
      <c r="A24" s="44" t="s">
        <v>39</v>
      </c>
      <c r="B24" s="44"/>
      <c r="C24" s="44"/>
      <c r="D24" s="44"/>
      <c r="E24" s="44"/>
    </row>
    <row r="25" spans="1:7" ht="33.75" customHeight="1" x14ac:dyDescent="0.25">
      <c r="A25" s="53" t="s">
        <v>40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1433.1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1.94</v>
      </c>
      <c r="E28" s="11">
        <f>D28*F26*G26</f>
        <v>8340.6419999999998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9673.4249999999993</v>
      </c>
    </row>
    <row r="30" spans="1:7" ht="38.25" x14ac:dyDescent="0.25">
      <c r="A30" s="10" t="s">
        <v>30</v>
      </c>
      <c r="B30" s="12" t="s">
        <v>29</v>
      </c>
      <c r="C30" s="3" t="s">
        <v>5</v>
      </c>
      <c r="D30" s="3">
        <v>2.0099999999999998</v>
      </c>
      <c r="E30" s="11">
        <f>D30*F26*G26</f>
        <v>8641.5929999999989</v>
      </c>
    </row>
    <row r="31" spans="1:7" ht="38.25" x14ac:dyDescent="0.25">
      <c r="A31" s="10" t="s">
        <v>31</v>
      </c>
      <c r="B31" s="12" t="s">
        <v>29</v>
      </c>
      <c r="C31" s="3" t="s">
        <v>5</v>
      </c>
      <c r="D31" s="3">
        <v>1.5</v>
      </c>
      <c r="E31" s="11">
        <f>D31*F26*G26</f>
        <v>6448.9499999999989</v>
      </c>
    </row>
    <row r="32" spans="1:7" x14ac:dyDescent="0.25">
      <c r="A32" s="10" t="s">
        <v>32</v>
      </c>
      <c r="B32" s="14" t="s">
        <v>33</v>
      </c>
      <c r="C32" s="3" t="s">
        <v>5</v>
      </c>
      <c r="D32" s="3">
        <v>0.61</v>
      </c>
      <c r="E32" s="11">
        <f>D32*F26*G26</f>
        <v>2622.5729999999999</v>
      </c>
    </row>
    <row r="33" spans="1:5" ht="60" x14ac:dyDescent="0.25">
      <c r="A33" s="10" t="s">
        <v>27</v>
      </c>
      <c r="B33" s="12" t="s">
        <v>29</v>
      </c>
      <c r="C33" s="3" t="s">
        <v>5</v>
      </c>
      <c r="D33" s="3">
        <v>0.68</v>
      </c>
      <c r="E33" s="11">
        <f>D33*F26*G26</f>
        <v>2923.5240000000003</v>
      </c>
    </row>
    <row r="34" spans="1:5" ht="38.25" x14ac:dyDescent="0.25">
      <c r="A34" s="10" t="s">
        <v>26</v>
      </c>
      <c r="B34" s="12" t="s">
        <v>29</v>
      </c>
      <c r="C34" s="3" t="s">
        <v>5</v>
      </c>
      <c r="D34" s="3">
        <v>7.0000000000000007E-2</v>
      </c>
      <c r="E34" s="11">
        <f>D34*F26*G26</f>
        <v>300.95100000000002</v>
      </c>
    </row>
    <row r="35" spans="1:5" ht="60" x14ac:dyDescent="0.25">
      <c r="A35" s="10" t="s">
        <v>46</v>
      </c>
      <c r="B35" s="12" t="s">
        <v>34</v>
      </c>
      <c r="C35" s="3" t="s">
        <v>5</v>
      </c>
      <c r="D35" s="3">
        <v>0.22</v>
      </c>
      <c r="E35" s="11">
        <v>4320</v>
      </c>
    </row>
    <row r="36" spans="1:5" ht="30" x14ac:dyDescent="0.25">
      <c r="A36" s="10" t="s">
        <v>35</v>
      </c>
      <c r="B36" s="12" t="s">
        <v>36</v>
      </c>
      <c r="C36" s="3" t="s">
        <v>5</v>
      </c>
      <c r="D36" s="3">
        <v>0.22</v>
      </c>
      <c r="E36" s="11">
        <v>0</v>
      </c>
    </row>
    <row r="37" spans="1:5" x14ac:dyDescent="0.25">
      <c r="A37" s="10" t="s">
        <v>28</v>
      </c>
      <c r="B37" s="12" t="s">
        <v>42</v>
      </c>
      <c r="C37" s="3" t="s">
        <v>5</v>
      </c>
      <c r="D37" s="3">
        <v>0.63</v>
      </c>
      <c r="E37" s="11">
        <f>D37*F26*G26</f>
        <v>2708.5589999999997</v>
      </c>
    </row>
    <row r="38" spans="1:5" ht="15.75" thickBot="1" x14ac:dyDescent="0.3">
      <c r="A38" s="19" t="s">
        <v>37</v>
      </c>
      <c r="B38" s="20" t="s">
        <v>42</v>
      </c>
      <c r="C38" s="21" t="s">
        <v>5</v>
      </c>
      <c r="D38" s="21">
        <v>3.3</v>
      </c>
      <c r="E38" s="22">
        <f>D38*F26*G26</f>
        <v>14187.689999999999</v>
      </c>
    </row>
    <row r="39" spans="1:5" x14ac:dyDescent="0.25">
      <c r="A39" s="15" t="s">
        <v>48</v>
      </c>
      <c r="B39" s="16" t="s">
        <v>49</v>
      </c>
      <c r="C39" s="17" t="s">
        <v>50</v>
      </c>
      <c r="D39" s="17"/>
      <c r="E39" s="34">
        <v>26</v>
      </c>
    </row>
    <row r="40" spans="1:5" ht="30" x14ac:dyDescent="0.25">
      <c r="A40" s="32" t="s">
        <v>55</v>
      </c>
      <c r="B40" s="12" t="s">
        <v>59</v>
      </c>
      <c r="C40" s="3" t="s">
        <v>60</v>
      </c>
      <c r="D40" s="3">
        <v>4</v>
      </c>
      <c r="E40" s="11">
        <f>D40*126.7</f>
        <v>506.8</v>
      </c>
    </row>
    <row r="41" spans="1:5" ht="30" x14ac:dyDescent="0.25">
      <c r="A41" s="10" t="s">
        <v>56</v>
      </c>
      <c r="B41" s="12" t="s">
        <v>59</v>
      </c>
      <c r="C41" s="3" t="s">
        <v>60</v>
      </c>
      <c r="D41" s="3">
        <v>3.7</v>
      </c>
      <c r="E41" s="11">
        <f t="shared" ref="E41:E42" si="0">D41*126.7</f>
        <v>468.79</v>
      </c>
    </row>
    <row r="42" spans="1:5" x14ac:dyDescent="0.25">
      <c r="A42" s="10" t="s">
        <v>57</v>
      </c>
      <c r="B42" s="12" t="s">
        <v>59</v>
      </c>
      <c r="C42" s="3" t="s">
        <v>60</v>
      </c>
      <c r="D42" s="3">
        <v>9.3000000000000007</v>
      </c>
      <c r="E42" s="11">
        <f t="shared" si="0"/>
        <v>1178.3100000000002</v>
      </c>
    </row>
    <row r="43" spans="1:5" ht="30" x14ac:dyDescent="0.25">
      <c r="A43" s="10" t="s">
        <v>58</v>
      </c>
      <c r="B43" s="12" t="s">
        <v>59</v>
      </c>
      <c r="C43" s="3" t="s">
        <v>60</v>
      </c>
      <c r="D43" s="3">
        <v>5.3</v>
      </c>
      <c r="E43" s="11">
        <f>D43*126.7</f>
        <v>671.51</v>
      </c>
    </row>
    <row r="44" spans="1:5" x14ac:dyDescent="0.25">
      <c r="A44" s="33"/>
      <c r="B44" s="12"/>
      <c r="C44" s="3"/>
      <c r="D44" s="3"/>
      <c r="E44" s="11"/>
    </row>
    <row r="45" spans="1:5" s="27" customFormat="1" ht="14.25" x14ac:dyDescent="0.2">
      <c r="A45" s="23" t="s">
        <v>52</v>
      </c>
      <c r="B45" s="24"/>
      <c r="C45" s="25"/>
      <c r="D45" s="25"/>
      <c r="E45" s="26">
        <f>SUM(E28:E44)</f>
        <v>63019.316999999995</v>
      </c>
    </row>
    <row r="47" spans="1:5" ht="42.75" customHeight="1" x14ac:dyDescent="0.25">
      <c r="A47" s="44" t="s">
        <v>61</v>
      </c>
      <c r="B47" s="44"/>
      <c r="C47" s="44"/>
      <c r="D47" s="44"/>
      <c r="E47" s="44"/>
    </row>
    <row r="48" spans="1:5" ht="30" customHeight="1" x14ac:dyDescent="0.25">
      <c r="A48" s="44" t="s">
        <v>22</v>
      </c>
      <c r="B48" s="44"/>
      <c r="C48" s="44"/>
      <c r="D48" s="44"/>
      <c r="E48" s="44"/>
    </row>
    <row r="49" spans="1:8" x14ac:dyDescent="0.25">
      <c r="A49" s="44" t="s">
        <v>21</v>
      </c>
      <c r="B49" s="44"/>
      <c r="C49" s="44"/>
      <c r="D49" s="44"/>
      <c r="E49" s="44"/>
      <c r="F49" s="27"/>
      <c r="G49" s="27"/>
      <c r="H49" s="31"/>
    </row>
    <row r="50" spans="1:8" ht="31.5" customHeight="1" x14ac:dyDescent="0.25">
      <c r="A50" s="44" t="s">
        <v>53</v>
      </c>
      <c r="B50" s="44"/>
      <c r="C50" s="44"/>
      <c r="D50" s="44"/>
      <c r="E50" s="44"/>
    </row>
    <row r="51" spans="1:8" x14ac:dyDescent="0.25">
      <c r="A51" s="44" t="s">
        <v>19</v>
      </c>
      <c r="B51" s="44"/>
      <c r="C51" s="44"/>
      <c r="D51" s="44"/>
      <c r="E51" s="44"/>
    </row>
    <row r="52" spans="1:8" x14ac:dyDescent="0.25">
      <c r="A52" s="55" t="s">
        <v>6</v>
      </c>
      <c r="B52" s="55"/>
      <c r="C52" s="55"/>
      <c r="D52" s="55"/>
      <c r="E52" s="55"/>
    </row>
    <row r="53" spans="1:8" x14ac:dyDescent="0.25">
      <c r="A53" s="44" t="s">
        <v>19</v>
      </c>
      <c r="B53" s="44"/>
      <c r="C53" s="44"/>
      <c r="D53" s="44"/>
      <c r="E53" s="44"/>
    </row>
    <row r="54" spans="1:8" ht="15" customHeight="1" x14ac:dyDescent="0.25">
      <c r="A54" s="56" t="s">
        <v>47</v>
      </c>
      <c r="B54" s="56"/>
      <c r="C54" s="56"/>
      <c r="D54" s="56"/>
      <c r="E54" s="8"/>
    </row>
    <row r="55" spans="1:8" ht="11.25" customHeight="1" x14ac:dyDescent="0.25">
      <c r="B55" s="54" t="s">
        <v>20</v>
      </c>
      <c r="C55" s="54"/>
      <c r="D55" s="54"/>
      <c r="E55" s="9" t="s">
        <v>7</v>
      </c>
    </row>
    <row r="56" spans="1:8" x14ac:dyDescent="0.25">
      <c r="A56" s="6"/>
      <c r="B56" s="6"/>
      <c r="C56" s="6"/>
      <c r="D56" s="6"/>
      <c r="E56" s="6"/>
    </row>
    <row r="57" spans="1:8" ht="15" customHeight="1" x14ac:dyDescent="0.25">
      <c r="A57" s="57" t="s">
        <v>51</v>
      </c>
      <c r="B57" s="57"/>
      <c r="C57" s="57"/>
      <c r="D57" s="57"/>
      <c r="E57" s="8"/>
    </row>
    <row r="58" spans="1:8" ht="11.25" customHeight="1" x14ac:dyDescent="0.25">
      <c r="B58" s="54" t="s">
        <v>20</v>
      </c>
      <c r="C58" s="54"/>
      <c r="D58" s="54"/>
      <c r="E58" s="9" t="s">
        <v>7</v>
      </c>
    </row>
  </sheetData>
  <mergeCells count="34">
    <mergeCell ref="B55:D55"/>
    <mergeCell ref="B58:D58"/>
    <mergeCell ref="A49:E49"/>
    <mergeCell ref="A50:E50"/>
    <mergeCell ref="A51:E51"/>
    <mergeCell ref="A52:E52"/>
    <mergeCell ref="A53:E53"/>
    <mergeCell ref="A54:D54"/>
    <mergeCell ref="A57:D57"/>
    <mergeCell ref="A24:E24"/>
    <mergeCell ref="A25:E25"/>
    <mergeCell ref="A26:E26"/>
    <mergeCell ref="A47:E47"/>
    <mergeCell ref="A48:E48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49" zoomScaleNormal="100" zoomScaleSheetLayoutView="100" workbookViewId="0">
      <selection activeCell="C61" sqref="C61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32.25" customHeight="1" x14ac:dyDescent="0.25">
      <c r="A2" s="45" t="s">
        <v>13</v>
      </c>
      <c r="B2" s="46"/>
      <c r="C2" s="46"/>
      <c r="D2" s="46"/>
      <c r="E2" s="46"/>
    </row>
    <row r="3" spans="1:5" x14ac:dyDescent="0.25">
      <c r="A3" s="28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0" t="s">
        <v>54</v>
      </c>
      <c r="E4" s="50"/>
    </row>
    <row r="5" spans="1:5" x14ac:dyDescent="0.25">
      <c r="A5" s="28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48" t="s">
        <v>38</v>
      </c>
      <c r="B7" s="48"/>
      <c r="C7" s="48"/>
      <c r="D7" s="48"/>
      <c r="E7" s="48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3"/>
      <c r="B9" s="43"/>
      <c r="C9" s="43"/>
      <c r="D9" s="43"/>
      <c r="E9" s="43"/>
    </row>
    <row r="10" spans="1:5" x14ac:dyDescent="0.25">
      <c r="A10" s="44" t="s">
        <v>45</v>
      </c>
      <c r="B10" s="44"/>
      <c r="C10" s="44"/>
      <c r="D10" s="44"/>
      <c r="E10" s="44"/>
    </row>
    <row r="11" spans="1:5" ht="31.5" customHeight="1" x14ac:dyDescent="0.25">
      <c r="A11" s="51" t="s">
        <v>15</v>
      </c>
      <c r="B11" s="52"/>
      <c r="C11" s="52"/>
      <c r="D11" s="52"/>
      <c r="E11" s="52"/>
    </row>
    <row r="12" spans="1:5" x14ac:dyDescent="0.25">
      <c r="A12" s="43"/>
      <c r="B12" s="43"/>
      <c r="C12" s="43"/>
      <c r="D12" s="43"/>
      <c r="E12" s="43"/>
    </row>
    <row r="13" spans="1:5" x14ac:dyDescent="0.25">
      <c r="A13" s="44" t="s">
        <v>41</v>
      </c>
      <c r="B13" s="44"/>
      <c r="C13" s="44"/>
      <c r="D13" s="44"/>
      <c r="E13" s="44"/>
    </row>
    <row r="14" spans="1:5" x14ac:dyDescent="0.25">
      <c r="A14" s="49" t="s">
        <v>16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44" t="s">
        <v>44</v>
      </c>
      <c r="B16" s="44"/>
      <c r="C16" s="44"/>
      <c r="D16" s="44"/>
      <c r="E16" s="44"/>
    </row>
    <row r="17" spans="1:7" x14ac:dyDescent="0.25">
      <c r="A17" s="49" t="s">
        <v>2</v>
      </c>
      <c r="B17" s="43"/>
      <c r="C17" s="43"/>
      <c r="D17" s="43"/>
      <c r="E17" s="43"/>
    </row>
    <row r="18" spans="1:7" x14ac:dyDescent="0.25">
      <c r="A18" s="29"/>
      <c r="B18" s="28"/>
      <c r="C18" s="28"/>
      <c r="D18" s="28"/>
      <c r="E18" s="28"/>
    </row>
    <row r="19" spans="1:7" x14ac:dyDescent="0.25">
      <c r="A19" s="44" t="s">
        <v>43</v>
      </c>
      <c r="B19" s="44"/>
      <c r="C19" s="44"/>
      <c r="D19" s="44"/>
      <c r="E19" s="44"/>
    </row>
    <row r="20" spans="1:7" x14ac:dyDescent="0.25">
      <c r="A20" s="49" t="s">
        <v>17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x14ac:dyDescent="0.25">
      <c r="A22" s="44" t="s">
        <v>18</v>
      </c>
      <c r="B22" s="44"/>
      <c r="C22" s="44"/>
      <c r="D22" s="44"/>
      <c r="E22" s="44"/>
    </row>
    <row r="23" spans="1:7" x14ac:dyDescent="0.25">
      <c r="A23" s="43"/>
      <c r="B23" s="43"/>
      <c r="C23" s="43"/>
      <c r="D23" s="43"/>
      <c r="E23" s="43"/>
    </row>
    <row r="24" spans="1:7" x14ac:dyDescent="0.25">
      <c r="A24" s="44" t="s">
        <v>39</v>
      </c>
      <c r="B24" s="44"/>
      <c r="C24" s="44"/>
      <c r="D24" s="44"/>
      <c r="E24" s="44"/>
    </row>
    <row r="25" spans="1:7" x14ac:dyDescent="0.25">
      <c r="A25" s="53" t="s">
        <v>40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1433.1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1.94</v>
      </c>
      <c r="E28" s="11">
        <f>D28*F26*G26</f>
        <v>8340.6419999999998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9673.4249999999993</v>
      </c>
    </row>
    <row r="30" spans="1:7" ht="30" x14ac:dyDescent="0.25">
      <c r="A30" s="10" t="s">
        <v>30</v>
      </c>
      <c r="B30" s="12" t="s">
        <v>62</v>
      </c>
      <c r="C30" s="3" t="s">
        <v>5</v>
      </c>
      <c r="D30" s="3">
        <v>2.0099999999999998</v>
      </c>
      <c r="E30" s="11">
        <f>D30*F26*G26</f>
        <v>8641.5929999999989</v>
      </c>
    </row>
    <row r="31" spans="1:7" ht="30" x14ac:dyDescent="0.25">
      <c r="A31" s="10" t="s">
        <v>31</v>
      </c>
      <c r="B31" s="12" t="s">
        <v>62</v>
      </c>
      <c r="C31" s="3" t="s">
        <v>5</v>
      </c>
      <c r="D31" s="3">
        <v>1.5</v>
      </c>
      <c r="E31" s="11">
        <f>D31*F26*G26</f>
        <v>6448.9499999999989</v>
      </c>
    </row>
    <row r="32" spans="1:7" x14ac:dyDescent="0.25">
      <c r="A32" s="10" t="s">
        <v>32</v>
      </c>
      <c r="B32" s="14" t="s">
        <v>33</v>
      </c>
      <c r="C32" s="3" t="s">
        <v>5</v>
      </c>
      <c r="D32" s="3">
        <v>0.61</v>
      </c>
      <c r="E32" s="11">
        <f>D32*F26*G26</f>
        <v>2622.5729999999999</v>
      </c>
    </row>
    <row r="33" spans="1:8" ht="60" x14ac:dyDescent="0.25">
      <c r="A33" s="10" t="s">
        <v>27</v>
      </c>
      <c r="B33" s="12" t="s">
        <v>62</v>
      </c>
      <c r="C33" s="3" t="s">
        <v>5</v>
      </c>
      <c r="D33" s="3">
        <v>0.68</v>
      </c>
      <c r="E33" s="11">
        <f>D33*F26*G26</f>
        <v>2923.5240000000003</v>
      </c>
    </row>
    <row r="34" spans="1:8" ht="30" x14ac:dyDescent="0.25">
      <c r="A34" s="10" t="s">
        <v>26</v>
      </c>
      <c r="B34" s="12" t="s">
        <v>63</v>
      </c>
      <c r="C34" s="3" t="s">
        <v>5</v>
      </c>
      <c r="D34" s="3">
        <v>7.0000000000000007E-2</v>
      </c>
      <c r="E34" s="11">
        <f>D34*F26*G26</f>
        <v>300.95100000000002</v>
      </c>
    </row>
    <row r="35" spans="1:8" ht="60" x14ac:dyDescent="0.25">
      <c r="A35" s="10" t="s">
        <v>46</v>
      </c>
      <c r="B35" s="12" t="s">
        <v>34</v>
      </c>
      <c r="C35" s="3" t="s">
        <v>5</v>
      </c>
      <c r="D35" s="3">
        <v>0.22</v>
      </c>
      <c r="E35" s="11">
        <v>0</v>
      </c>
    </row>
    <row r="36" spans="1:8" ht="30" x14ac:dyDescent="0.25">
      <c r="A36" s="10" t="s">
        <v>35</v>
      </c>
      <c r="B36" s="12" t="s">
        <v>36</v>
      </c>
      <c r="C36" s="3" t="s">
        <v>5</v>
      </c>
      <c r="D36" s="3">
        <v>0.22</v>
      </c>
      <c r="E36" s="11">
        <v>0</v>
      </c>
      <c r="H36" s="30"/>
    </row>
    <row r="37" spans="1:8" x14ac:dyDescent="0.25">
      <c r="A37" s="10" t="s">
        <v>28</v>
      </c>
      <c r="B37" s="12" t="s">
        <v>42</v>
      </c>
      <c r="C37" s="3" t="s">
        <v>5</v>
      </c>
      <c r="D37" s="3">
        <v>0.63</v>
      </c>
      <c r="E37" s="11">
        <f>D37*F26*G26</f>
        <v>2708.5589999999997</v>
      </c>
    </row>
    <row r="38" spans="1:8" ht="15.75" thickBot="1" x14ac:dyDescent="0.3">
      <c r="A38" s="19" t="s">
        <v>37</v>
      </c>
      <c r="B38" s="20" t="s">
        <v>42</v>
      </c>
      <c r="C38" s="21" t="s">
        <v>5</v>
      </c>
      <c r="D38" s="21">
        <v>3.3</v>
      </c>
      <c r="E38" s="22">
        <f>D38*F26*G26</f>
        <v>14187.689999999999</v>
      </c>
      <c r="H38" s="30"/>
    </row>
    <row r="39" spans="1:8" x14ac:dyDescent="0.25">
      <c r="A39" s="15" t="s">
        <v>48</v>
      </c>
      <c r="B39" s="16" t="s">
        <v>49</v>
      </c>
      <c r="C39" s="17" t="s">
        <v>50</v>
      </c>
      <c r="D39" s="17"/>
      <c r="E39" s="18">
        <f>2662.96+7204.4</f>
        <v>9867.36</v>
      </c>
    </row>
    <row r="40" spans="1:8" ht="15.75" customHeight="1" x14ac:dyDescent="0.25">
      <c r="A40" s="10"/>
      <c r="B40" s="12"/>
      <c r="C40" s="3"/>
      <c r="D40" s="3"/>
      <c r="E40" s="11"/>
    </row>
    <row r="41" spans="1:8" s="27" customFormat="1" ht="14.25" x14ac:dyDescent="0.2">
      <c r="A41" s="23" t="s">
        <v>52</v>
      </c>
      <c r="B41" s="24"/>
      <c r="C41" s="25"/>
      <c r="D41" s="25"/>
      <c r="E41" s="26">
        <f>SUM(E28:E40)</f>
        <v>65715.266999999993</v>
      </c>
      <c r="H41" s="31"/>
    </row>
    <row r="43" spans="1:8" ht="42.75" customHeight="1" x14ac:dyDescent="0.25">
      <c r="A43" s="44" t="s">
        <v>69</v>
      </c>
      <c r="B43" s="44"/>
      <c r="C43" s="44"/>
      <c r="D43" s="44"/>
      <c r="E43" s="44"/>
    </row>
    <row r="44" spans="1:8" ht="30" customHeight="1" x14ac:dyDescent="0.25">
      <c r="A44" s="44" t="s">
        <v>22</v>
      </c>
      <c r="B44" s="44"/>
      <c r="C44" s="44"/>
      <c r="D44" s="44"/>
      <c r="E44" s="44"/>
    </row>
    <row r="45" spans="1:8" x14ac:dyDescent="0.25">
      <c r="A45" s="44" t="s">
        <v>21</v>
      </c>
      <c r="B45" s="44"/>
      <c r="C45" s="44"/>
      <c r="D45" s="44"/>
      <c r="E45" s="44"/>
    </row>
    <row r="46" spans="1:8" ht="31.5" customHeight="1" x14ac:dyDescent="0.25">
      <c r="A46" s="44" t="s">
        <v>53</v>
      </c>
      <c r="B46" s="44"/>
      <c r="C46" s="44"/>
      <c r="D46" s="44"/>
      <c r="E46" s="44"/>
    </row>
    <row r="47" spans="1:8" x14ac:dyDescent="0.25">
      <c r="A47" s="44" t="s">
        <v>19</v>
      </c>
      <c r="B47" s="44"/>
      <c r="C47" s="44"/>
      <c r="D47" s="44"/>
      <c r="E47" s="44"/>
    </row>
    <row r="48" spans="1:8" x14ac:dyDescent="0.25">
      <c r="A48" s="55" t="s">
        <v>6</v>
      </c>
      <c r="B48" s="55"/>
      <c r="C48" s="55"/>
      <c r="D48" s="55"/>
      <c r="E48" s="55"/>
    </row>
    <row r="49" spans="1:5" x14ac:dyDescent="0.25">
      <c r="A49" s="44" t="s">
        <v>19</v>
      </c>
      <c r="B49" s="44"/>
      <c r="C49" s="44"/>
      <c r="D49" s="44"/>
      <c r="E49" s="44"/>
    </row>
    <row r="50" spans="1:5" x14ac:dyDescent="0.25">
      <c r="A50" s="56" t="s">
        <v>47</v>
      </c>
      <c r="B50" s="56"/>
      <c r="C50" s="56"/>
      <c r="D50" s="56"/>
      <c r="E50" s="8"/>
    </row>
    <row r="51" spans="1:5" x14ac:dyDescent="0.25">
      <c r="B51" s="54" t="s">
        <v>20</v>
      </c>
      <c r="C51" s="54"/>
      <c r="D51" s="54"/>
      <c r="E51" s="9" t="s">
        <v>7</v>
      </c>
    </row>
    <row r="52" spans="1:5" x14ac:dyDescent="0.25">
      <c r="A52" s="29"/>
      <c r="B52" s="29"/>
      <c r="C52" s="29"/>
      <c r="D52" s="29"/>
      <c r="E52" s="29"/>
    </row>
    <row r="53" spans="1:5" x14ac:dyDescent="0.25">
      <c r="A53" s="57" t="s">
        <v>51</v>
      </c>
      <c r="B53" s="57"/>
      <c r="C53" s="57"/>
      <c r="D53" s="57"/>
      <c r="E53" s="8"/>
    </row>
    <row r="54" spans="1:5" x14ac:dyDescent="0.25">
      <c r="B54" s="54" t="s">
        <v>20</v>
      </c>
      <c r="C54" s="54"/>
      <c r="D54" s="54"/>
      <c r="E54" s="9" t="s">
        <v>7</v>
      </c>
    </row>
    <row r="57" spans="1:5" x14ac:dyDescent="0.25">
      <c r="A57" s="27" t="s">
        <v>64</v>
      </c>
    </row>
    <row r="58" spans="1:5" x14ac:dyDescent="0.25">
      <c r="A58" s="2" t="s">
        <v>65</v>
      </c>
      <c r="B58" s="39">
        <v>-12297.06</v>
      </c>
    </row>
    <row r="59" spans="1:5" ht="15.75" x14ac:dyDescent="0.25">
      <c r="A59" s="37" t="s">
        <v>66</v>
      </c>
      <c r="B59" s="40">
        <v>137577.60000000001</v>
      </c>
    </row>
    <row r="60" spans="1:5" x14ac:dyDescent="0.25">
      <c r="A60" s="2" t="s">
        <v>67</v>
      </c>
      <c r="B60" s="40">
        <v>137577.60000000001</v>
      </c>
    </row>
    <row r="61" spans="1:5" x14ac:dyDescent="0.25">
      <c r="A61" s="38" t="s">
        <v>68</v>
      </c>
      <c r="B61" s="39">
        <f>B58+B60-('1 кв.'!E45+'2 кв.'!E41)</f>
        <v>-3454.0439999999799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</mergeCells>
  <printOptions horizontalCentered="1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topLeftCell="A7" zoomScaleNormal="100" zoomScaleSheetLayoutView="100" workbookViewId="0">
      <selection activeCell="A15" sqref="A15:E15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15.75" x14ac:dyDescent="0.25">
      <c r="A2" s="45" t="s">
        <v>13</v>
      </c>
      <c r="B2" s="46"/>
      <c r="C2" s="46"/>
      <c r="D2" s="46"/>
      <c r="E2" s="46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0" t="s">
        <v>74</v>
      </c>
      <c r="E4" s="50"/>
    </row>
    <row r="5" spans="1:5" x14ac:dyDescent="0.25">
      <c r="A5" s="35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48" t="s">
        <v>38</v>
      </c>
      <c r="B7" s="48"/>
      <c r="C7" s="48"/>
      <c r="D7" s="48"/>
      <c r="E7" s="48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3"/>
      <c r="B9" s="43"/>
      <c r="C9" s="43"/>
      <c r="D9" s="43"/>
      <c r="E9" s="43"/>
    </row>
    <row r="10" spans="1:5" x14ac:dyDescent="0.25">
      <c r="A10" s="44" t="s">
        <v>78</v>
      </c>
      <c r="B10" s="44"/>
      <c r="C10" s="44"/>
      <c r="D10" s="44"/>
      <c r="E10" s="44"/>
    </row>
    <row r="11" spans="1:5" ht="30" customHeight="1" x14ac:dyDescent="0.25">
      <c r="A11" s="51" t="s">
        <v>15</v>
      </c>
      <c r="B11" s="52"/>
      <c r="C11" s="52"/>
      <c r="D11" s="52"/>
      <c r="E11" s="52"/>
    </row>
    <row r="12" spans="1:5" x14ac:dyDescent="0.25">
      <c r="A12" s="43"/>
      <c r="B12" s="43"/>
      <c r="C12" s="43"/>
      <c r="D12" s="43"/>
      <c r="E12" s="43"/>
    </row>
    <row r="13" spans="1:5" ht="27" customHeight="1" x14ac:dyDescent="0.25">
      <c r="A13" s="44" t="s">
        <v>41</v>
      </c>
      <c r="B13" s="44"/>
      <c r="C13" s="44"/>
      <c r="D13" s="44"/>
      <c r="E13" s="44"/>
    </row>
    <row r="14" spans="1:5" x14ac:dyDescent="0.25">
      <c r="A14" s="49" t="s">
        <v>16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44" t="s">
        <v>44</v>
      </c>
      <c r="B16" s="44"/>
      <c r="C16" s="44"/>
      <c r="D16" s="44"/>
      <c r="E16" s="44"/>
    </row>
    <row r="17" spans="1:7" x14ac:dyDescent="0.25">
      <c r="A17" s="49" t="s">
        <v>2</v>
      </c>
      <c r="B17" s="43"/>
      <c r="C17" s="43"/>
      <c r="D17" s="43"/>
      <c r="E17" s="43"/>
    </row>
    <row r="18" spans="1:7" x14ac:dyDescent="0.25">
      <c r="A18" s="36"/>
      <c r="B18" s="35"/>
      <c r="C18" s="35"/>
      <c r="D18" s="35"/>
      <c r="E18" s="35"/>
    </row>
    <row r="19" spans="1:7" x14ac:dyDescent="0.25">
      <c r="A19" s="44" t="s">
        <v>43</v>
      </c>
      <c r="B19" s="44"/>
      <c r="C19" s="44"/>
      <c r="D19" s="44"/>
      <c r="E19" s="44"/>
    </row>
    <row r="20" spans="1:7" x14ac:dyDescent="0.25">
      <c r="A20" s="49" t="s">
        <v>17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ht="30" customHeight="1" x14ac:dyDescent="0.25">
      <c r="A22" s="44" t="s">
        <v>18</v>
      </c>
      <c r="B22" s="44"/>
      <c r="C22" s="44"/>
      <c r="D22" s="44"/>
      <c r="E22" s="44"/>
    </row>
    <row r="23" spans="1:7" x14ac:dyDescent="0.25">
      <c r="A23" s="43"/>
      <c r="B23" s="43"/>
      <c r="C23" s="43"/>
      <c r="D23" s="43"/>
      <c r="E23" s="43"/>
    </row>
    <row r="24" spans="1:7" ht="63.75" customHeight="1" x14ac:dyDescent="0.25">
      <c r="A24" s="44" t="s">
        <v>39</v>
      </c>
      <c r="B24" s="44"/>
      <c r="C24" s="44"/>
      <c r="D24" s="44"/>
      <c r="E24" s="44"/>
    </row>
    <row r="25" spans="1:7" ht="30.75" customHeight="1" x14ac:dyDescent="0.25">
      <c r="A25" s="53" t="s">
        <v>40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1433.1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1.94</v>
      </c>
      <c r="E28" s="11">
        <f>D28*F26*G26</f>
        <v>8340.6419999999998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10060.361999999999</v>
      </c>
    </row>
    <row r="30" spans="1:7" ht="30" x14ac:dyDescent="0.25">
      <c r="A30" s="10" t="s">
        <v>30</v>
      </c>
      <c r="B30" s="12" t="s">
        <v>62</v>
      </c>
      <c r="C30" s="3" t="s">
        <v>5</v>
      </c>
      <c r="D30" s="3">
        <v>2.0099999999999998</v>
      </c>
      <c r="E30" s="11">
        <f>D30*F26*G26</f>
        <v>8641.5929999999989</v>
      </c>
    </row>
    <row r="31" spans="1:7" ht="30" x14ac:dyDescent="0.25">
      <c r="A31" s="10" t="s">
        <v>31</v>
      </c>
      <c r="B31" s="12" t="s">
        <v>62</v>
      </c>
      <c r="C31" s="3" t="s">
        <v>5</v>
      </c>
      <c r="D31" s="3">
        <v>1.5</v>
      </c>
      <c r="E31" s="11">
        <f>D31*F26*G26</f>
        <v>6448.9499999999989</v>
      </c>
    </row>
    <row r="32" spans="1:7" x14ac:dyDescent="0.25">
      <c r="A32" s="10" t="s">
        <v>32</v>
      </c>
      <c r="B32" s="14" t="s">
        <v>33</v>
      </c>
      <c r="C32" s="3" t="s">
        <v>5</v>
      </c>
      <c r="D32" s="3">
        <v>0.61</v>
      </c>
      <c r="E32" s="11">
        <f>D32*F26*G26</f>
        <v>2622.5729999999999</v>
      </c>
    </row>
    <row r="33" spans="1:8" ht="60" x14ac:dyDescent="0.25">
      <c r="A33" s="10" t="s">
        <v>27</v>
      </c>
      <c r="B33" s="12" t="s">
        <v>62</v>
      </c>
      <c r="C33" s="3" t="s">
        <v>5</v>
      </c>
      <c r="D33" s="3">
        <v>0.68</v>
      </c>
      <c r="E33" s="11">
        <f>D33*F26*G26</f>
        <v>2923.5240000000003</v>
      </c>
    </row>
    <row r="34" spans="1:8" ht="30" x14ac:dyDescent="0.25">
      <c r="A34" s="10" t="s">
        <v>26</v>
      </c>
      <c r="B34" s="12" t="s">
        <v>63</v>
      </c>
      <c r="C34" s="3" t="s">
        <v>5</v>
      </c>
      <c r="D34" s="3">
        <v>7.0000000000000007E-2</v>
      </c>
      <c r="E34" s="11">
        <f>D34*F26*G26</f>
        <v>300.95100000000002</v>
      </c>
    </row>
    <row r="35" spans="1:8" ht="60" x14ac:dyDescent="0.25">
      <c r="A35" s="10" t="s">
        <v>46</v>
      </c>
      <c r="B35" s="12" t="s">
        <v>34</v>
      </c>
      <c r="C35" s="3" t="s">
        <v>5</v>
      </c>
      <c r="D35" s="3">
        <v>0.22</v>
      </c>
      <c r="E35" s="11">
        <v>0</v>
      </c>
    </row>
    <row r="36" spans="1:8" ht="30" x14ac:dyDescent="0.25">
      <c r="A36" s="10" t="s">
        <v>35</v>
      </c>
      <c r="B36" s="12" t="s">
        <v>36</v>
      </c>
      <c r="C36" s="3" t="s">
        <v>5</v>
      </c>
      <c r="D36" s="3">
        <v>0.22</v>
      </c>
      <c r="E36" s="11">
        <v>982.11</v>
      </c>
      <c r="H36" s="30"/>
    </row>
    <row r="37" spans="1:8" x14ac:dyDescent="0.25">
      <c r="A37" s="10" t="s">
        <v>28</v>
      </c>
      <c r="B37" s="12" t="s">
        <v>42</v>
      </c>
      <c r="C37" s="3" t="s">
        <v>5</v>
      </c>
      <c r="D37" s="3">
        <v>0.63</v>
      </c>
      <c r="E37" s="11">
        <f>D37*F26*G26</f>
        <v>2708.5589999999997</v>
      </c>
    </row>
    <row r="38" spans="1:8" ht="15.75" thickBot="1" x14ac:dyDescent="0.3">
      <c r="A38" s="19" t="s">
        <v>37</v>
      </c>
      <c r="B38" s="20" t="s">
        <v>42</v>
      </c>
      <c r="C38" s="21" t="s">
        <v>5</v>
      </c>
      <c r="D38" s="21">
        <v>3.3</v>
      </c>
      <c r="E38" s="22">
        <f>D38*F26*G26</f>
        <v>14187.689999999999</v>
      </c>
      <c r="H38" s="30"/>
    </row>
    <row r="39" spans="1:8" ht="15.75" thickBot="1" x14ac:dyDescent="0.3">
      <c r="A39" s="19" t="s">
        <v>48</v>
      </c>
      <c r="B39" s="20" t="s">
        <v>70</v>
      </c>
      <c r="C39" s="21" t="s">
        <v>50</v>
      </c>
      <c r="D39" s="21"/>
      <c r="E39" s="22">
        <v>678.09</v>
      </c>
      <c r="H39" s="30"/>
    </row>
    <row r="40" spans="1:8" ht="15.75" customHeight="1" x14ac:dyDescent="0.25">
      <c r="A40" s="10" t="s">
        <v>72</v>
      </c>
      <c r="B40" s="12" t="s">
        <v>73</v>
      </c>
      <c r="C40" s="3" t="s">
        <v>60</v>
      </c>
      <c r="D40" s="3">
        <v>16</v>
      </c>
      <c r="E40" s="11">
        <f>D40*126.7</f>
        <v>2027.2</v>
      </c>
    </row>
    <row r="41" spans="1:8" ht="15.75" customHeight="1" x14ac:dyDescent="0.25">
      <c r="A41" s="10"/>
      <c r="B41" s="12"/>
      <c r="C41" s="3"/>
      <c r="D41" s="3"/>
      <c r="E41" s="11"/>
    </row>
    <row r="42" spans="1:8" s="27" customFormat="1" ht="14.25" x14ac:dyDescent="0.2">
      <c r="A42" s="23" t="s">
        <v>52</v>
      </c>
      <c r="B42" s="24"/>
      <c r="C42" s="25"/>
      <c r="D42" s="25"/>
      <c r="E42" s="26">
        <f>SUM(E28:E41)</f>
        <v>59922.243999999992</v>
      </c>
      <c r="H42" s="31"/>
    </row>
    <row r="44" spans="1:8" ht="42.75" customHeight="1" x14ac:dyDescent="0.25">
      <c r="A44" s="44" t="s">
        <v>77</v>
      </c>
      <c r="B44" s="44"/>
      <c r="C44" s="44"/>
      <c r="D44" s="44"/>
      <c r="E44" s="44"/>
    </row>
    <row r="45" spans="1:8" ht="30" customHeight="1" x14ac:dyDescent="0.25">
      <c r="A45" s="44" t="s">
        <v>22</v>
      </c>
      <c r="B45" s="44"/>
      <c r="C45" s="44"/>
      <c r="D45" s="44"/>
      <c r="E45" s="44"/>
    </row>
    <row r="46" spans="1:8" x14ac:dyDescent="0.25">
      <c r="A46" s="44" t="s">
        <v>21</v>
      </c>
      <c r="B46" s="44"/>
      <c r="C46" s="44"/>
      <c r="D46" s="44"/>
      <c r="E46" s="44"/>
    </row>
    <row r="47" spans="1:8" ht="31.5" customHeight="1" x14ac:dyDescent="0.25">
      <c r="A47" s="44" t="s">
        <v>53</v>
      </c>
      <c r="B47" s="44"/>
      <c r="C47" s="44"/>
      <c r="D47" s="44"/>
      <c r="E47" s="44"/>
    </row>
    <row r="48" spans="1:8" x14ac:dyDescent="0.25">
      <c r="A48" s="44" t="s">
        <v>19</v>
      </c>
      <c r="B48" s="44"/>
      <c r="C48" s="44"/>
      <c r="D48" s="44"/>
      <c r="E48" s="44"/>
    </row>
    <row r="49" spans="1:5" x14ac:dyDescent="0.25">
      <c r="A49" s="55" t="s">
        <v>6</v>
      </c>
      <c r="B49" s="55"/>
      <c r="C49" s="55"/>
      <c r="D49" s="55"/>
      <c r="E49" s="55"/>
    </row>
    <row r="50" spans="1:5" x14ac:dyDescent="0.25">
      <c r="A50" s="44" t="s">
        <v>19</v>
      </c>
      <c r="B50" s="44"/>
      <c r="C50" s="44"/>
      <c r="D50" s="44"/>
      <c r="E50" s="44"/>
    </row>
    <row r="51" spans="1:5" x14ac:dyDescent="0.25">
      <c r="A51" s="56" t="s">
        <v>47</v>
      </c>
      <c r="B51" s="56"/>
      <c r="C51" s="56"/>
      <c r="D51" s="56"/>
      <c r="E51" s="8"/>
    </row>
    <row r="52" spans="1:5" x14ac:dyDescent="0.25">
      <c r="B52" s="54" t="s">
        <v>20</v>
      </c>
      <c r="C52" s="54"/>
      <c r="D52" s="54"/>
      <c r="E52" s="9" t="s">
        <v>7</v>
      </c>
    </row>
    <row r="53" spans="1:5" x14ac:dyDescent="0.25">
      <c r="A53" s="36"/>
      <c r="B53" s="36"/>
      <c r="C53" s="36"/>
      <c r="D53" s="36"/>
      <c r="E53" s="36"/>
    </row>
    <row r="54" spans="1:5" x14ac:dyDescent="0.25">
      <c r="A54" s="57" t="s">
        <v>51</v>
      </c>
      <c r="B54" s="57"/>
      <c r="C54" s="57"/>
      <c r="D54" s="57"/>
      <c r="E54" s="8"/>
    </row>
    <row r="55" spans="1:5" x14ac:dyDescent="0.25">
      <c r="B55" s="54" t="s">
        <v>20</v>
      </c>
      <c r="C55" s="54"/>
      <c r="D55" s="54"/>
      <c r="E55" s="9" t="s">
        <v>7</v>
      </c>
    </row>
    <row r="58" spans="1:5" x14ac:dyDescent="0.25">
      <c r="A58" s="27" t="s">
        <v>64</v>
      </c>
    </row>
    <row r="59" spans="1:5" x14ac:dyDescent="0.25">
      <c r="A59" s="2" t="s">
        <v>65</v>
      </c>
      <c r="B59" s="39">
        <v>-12297.06</v>
      </c>
    </row>
    <row r="60" spans="1:5" ht="15.75" x14ac:dyDescent="0.25">
      <c r="A60" s="37" t="s">
        <v>66</v>
      </c>
      <c r="B60" s="40">
        <v>206753.4</v>
      </c>
    </row>
    <row r="61" spans="1:5" x14ac:dyDescent="0.25">
      <c r="A61" s="2" t="s">
        <v>67</v>
      </c>
      <c r="B61" s="40">
        <v>204533.85</v>
      </c>
    </row>
    <row r="62" spans="1:5" x14ac:dyDescent="0.25">
      <c r="A62" s="38" t="s">
        <v>68</v>
      </c>
      <c r="B62" s="39">
        <f>B59+B61-('1 кв.'!E45+'2 кв.'!E41+E42)</f>
        <v>3579.9620000000286</v>
      </c>
    </row>
  </sheetData>
  <mergeCells count="34">
    <mergeCell ref="A51:D51"/>
    <mergeCell ref="B52:D52"/>
    <mergeCell ref="A54:D54"/>
    <mergeCell ref="B55:D55"/>
    <mergeCell ref="A45:E45"/>
    <mergeCell ref="A46:E46"/>
    <mergeCell ref="A47:E47"/>
    <mergeCell ref="A48:E48"/>
    <mergeCell ref="A49:E49"/>
    <mergeCell ref="A50:E50"/>
    <mergeCell ref="A44:E4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topLeftCell="A43" zoomScaleNormal="100" zoomScaleSheetLayoutView="100" workbookViewId="0">
      <selection activeCell="G47" sqref="G47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15.75" x14ac:dyDescent="0.25">
      <c r="A2" s="45" t="s">
        <v>13</v>
      </c>
      <c r="B2" s="46"/>
      <c r="C2" s="46"/>
      <c r="D2" s="46"/>
      <c r="E2" s="46"/>
    </row>
    <row r="3" spans="1:5" x14ac:dyDescent="0.25">
      <c r="A3" s="4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0" t="s">
        <v>75</v>
      </c>
      <c r="E4" s="50"/>
    </row>
    <row r="5" spans="1:5" x14ac:dyDescent="0.25">
      <c r="A5" s="41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48" t="s">
        <v>38</v>
      </c>
      <c r="B7" s="48"/>
      <c r="C7" s="48"/>
      <c r="D7" s="48"/>
      <c r="E7" s="48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3"/>
      <c r="B9" s="43"/>
      <c r="C9" s="43"/>
      <c r="D9" s="43"/>
      <c r="E9" s="43"/>
    </row>
    <row r="10" spans="1:5" x14ac:dyDescent="0.25">
      <c r="A10" s="44" t="s">
        <v>45</v>
      </c>
      <c r="B10" s="44"/>
      <c r="C10" s="44"/>
      <c r="D10" s="44"/>
      <c r="E10" s="44"/>
    </row>
    <row r="11" spans="1:5" ht="27" customHeight="1" x14ac:dyDescent="0.25">
      <c r="A11" s="51" t="s">
        <v>15</v>
      </c>
      <c r="B11" s="52"/>
      <c r="C11" s="52"/>
      <c r="D11" s="52"/>
      <c r="E11" s="52"/>
    </row>
    <row r="12" spans="1:5" x14ac:dyDescent="0.25">
      <c r="A12" s="43"/>
      <c r="B12" s="43"/>
      <c r="C12" s="43"/>
      <c r="D12" s="43"/>
      <c r="E12" s="43"/>
    </row>
    <row r="13" spans="1:5" x14ac:dyDescent="0.25">
      <c r="A13" s="44" t="s">
        <v>41</v>
      </c>
      <c r="B13" s="44"/>
      <c r="C13" s="44"/>
      <c r="D13" s="44"/>
      <c r="E13" s="44"/>
    </row>
    <row r="14" spans="1:5" x14ac:dyDescent="0.25">
      <c r="A14" s="49" t="s">
        <v>16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44" t="s">
        <v>44</v>
      </c>
      <c r="B16" s="44"/>
      <c r="C16" s="44"/>
      <c r="D16" s="44"/>
      <c r="E16" s="44"/>
    </row>
    <row r="17" spans="1:7" x14ac:dyDescent="0.25">
      <c r="A17" s="49" t="s">
        <v>2</v>
      </c>
      <c r="B17" s="43"/>
      <c r="C17" s="43"/>
      <c r="D17" s="43"/>
      <c r="E17" s="43"/>
    </row>
    <row r="18" spans="1:7" x14ac:dyDescent="0.25">
      <c r="A18" s="42"/>
      <c r="B18" s="41"/>
      <c r="C18" s="41"/>
      <c r="D18" s="41"/>
      <c r="E18" s="41"/>
    </row>
    <row r="19" spans="1:7" x14ac:dyDescent="0.25">
      <c r="A19" s="44" t="s">
        <v>43</v>
      </c>
      <c r="B19" s="44"/>
      <c r="C19" s="44"/>
      <c r="D19" s="44"/>
      <c r="E19" s="44"/>
    </row>
    <row r="20" spans="1:7" x14ac:dyDescent="0.25">
      <c r="A20" s="49" t="s">
        <v>17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x14ac:dyDescent="0.25">
      <c r="A22" s="44" t="s">
        <v>18</v>
      </c>
      <c r="B22" s="44"/>
      <c r="C22" s="44"/>
      <c r="D22" s="44"/>
      <c r="E22" s="44"/>
    </row>
    <row r="23" spans="1:7" x14ac:dyDescent="0.25">
      <c r="A23" s="43"/>
      <c r="B23" s="43"/>
      <c r="C23" s="43"/>
      <c r="D23" s="43"/>
      <c r="E23" s="43"/>
    </row>
    <row r="24" spans="1:7" x14ac:dyDescent="0.25">
      <c r="A24" s="44" t="s">
        <v>39</v>
      </c>
      <c r="B24" s="44"/>
      <c r="C24" s="44"/>
      <c r="D24" s="44"/>
      <c r="E24" s="44"/>
    </row>
    <row r="25" spans="1:7" x14ac:dyDescent="0.25">
      <c r="A25" s="53" t="s">
        <v>40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1433.1</v>
      </c>
      <c r="G26" s="2">
        <v>1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1.94</v>
      </c>
      <c r="E28" s="11">
        <f>D28*F26*G26</f>
        <v>2780.2139999999999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3353.4539999999997</v>
      </c>
    </row>
    <row r="30" spans="1:7" ht="30" x14ac:dyDescent="0.25">
      <c r="A30" s="10" t="s">
        <v>30</v>
      </c>
      <c r="B30" s="12" t="s">
        <v>62</v>
      </c>
      <c r="C30" s="3" t="s">
        <v>5</v>
      </c>
      <c r="D30" s="3">
        <v>2.0099999999999998</v>
      </c>
      <c r="E30" s="11">
        <f>D30*F26*G26</f>
        <v>2880.5309999999995</v>
      </c>
    </row>
    <row r="31" spans="1:7" ht="30" x14ac:dyDescent="0.25">
      <c r="A31" s="10" t="s">
        <v>31</v>
      </c>
      <c r="B31" s="12" t="s">
        <v>62</v>
      </c>
      <c r="C31" s="3" t="s">
        <v>5</v>
      </c>
      <c r="D31" s="3">
        <v>1.5</v>
      </c>
      <c r="E31" s="11">
        <f>D31*F26*G26</f>
        <v>2149.6499999999996</v>
      </c>
    </row>
    <row r="32" spans="1:7" x14ac:dyDescent="0.25">
      <c r="A32" s="10" t="s">
        <v>32</v>
      </c>
      <c r="B32" s="14" t="s">
        <v>33</v>
      </c>
      <c r="C32" s="3" t="s">
        <v>5</v>
      </c>
      <c r="D32" s="3">
        <v>0.61</v>
      </c>
      <c r="E32" s="11">
        <f>D32*F26*G26</f>
        <v>874.19099999999992</v>
      </c>
    </row>
    <row r="33" spans="1:8" ht="60" x14ac:dyDescent="0.25">
      <c r="A33" s="10" t="s">
        <v>27</v>
      </c>
      <c r="B33" s="12" t="s">
        <v>62</v>
      </c>
      <c r="C33" s="3" t="s">
        <v>5</v>
      </c>
      <c r="D33" s="3">
        <v>0.68</v>
      </c>
      <c r="E33" s="11">
        <f>D33*F26*G26</f>
        <v>974.50800000000004</v>
      </c>
    </row>
    <row r="34" spans="1:8" ht="30" x14ac:dyDescent="0.25">
      <c r="A34" s="10" t="s">
        <v>26</v>
      </c>
      <c r="B34" s="12" t="s">
        <v>63</v>
      </c>
      <c r="C34" s="3" t="s">
        <v>5</v>
      </c>
      <c r="D34" s="3">
        <v>7.0000000000000007E-2</v>
      </c>
      <c r="E34" s="11">
        <f>D34*F26*G26</f>
        <v>100.31700000000001</v>
      </c>
    </row>
    <row r="35" spans="1:8" ht="60" x14ac:dyDescent="0.25">
      <c r="A35" s="10" t="s">
        <v>46</v>
      </c>
      <c r="B35" s="12" t="s">
        <v>34</v>
      </c>
      <c r="C35" s="3" t="s">
        <v>5</v>
      </c>
      <c r="D35" s="3">
        <v>0.22</v>
      </c>
      <c r="E35" s="11">
        <v>0</v>
      </c>
    </row>
    <row r="36" spans="1:8" ht="30" x14ac:dyDescent="0.25">
      <c r="A36" s="10" t="s">
        <v>35</v>
      </c>
      <c r="B36" s="12" t="s">
        <v>36</v>
      </c>
      <c r="C36" s="3" t="s">
        <v>5</v>
      </c>
      <c r="D36" s="3">
        <v>0.22</v>
      </c>
      <c r="E36" s="11">
        <v>982.11</v>
      </c>
      <c r="H36" s="30"/>
    </row>
    <row r="37" spans="1:8" x14ac:dyDescent="0.25">
      <c r="A37" s="10" t="s">
        <v>28</v>
      </c>
      <c r="B37" s="12" t="s">
        <v>42</v>
      </c>
      <c r="C37" s="3" t="s">
        <v>5</v>
      </c>
      <c r="D37" s="3">
        <v>0.63</v>
      </c>
      <c r="E37" s="11">
        <f>D37*F26*G26</f>
        <v>902.85299999999995</v>
      </c>
    </row>
    <row r="38" spans="1:8" ht="15.75" thickBot="1" x14ac:dyDescent="0.3">
      <c r="A38" s="19" t="s">
        <v>37</v>
      </c>
      <c r="B38" s="20" t="s">
        <v>42</v>
      </c>
      <c r="C38" s="21" t="s">
        <v>5</v>
      </c>
      <c r="D38" s="21">
        <v>3.3</v>
      </c>
      <c r="E38" s="22">
        <f>D38*F26*G26</f>
        <v>4729.2299999999996</v>
      </c>
      <c r="H38" s="30"/>
    </row>
    <row r="39" spans="1:8" ht="15.75" thickBot="1" x14ac:dyDescent="0.3">
      <c r="A39" s="19" t="s">
        <v>48</v>
      </c>
      <c r="B39" s="20" t="s">
        <v>76</v>
      </c>
      <c r="C39" s="21" t="s">
        <v>50</v>
      </c>
      <c r="D39" s="21"/>
      <c r="E39" s="22"/>
      <c r="H39" s="30"/>
    </row>
    <row r="40" spans="1:8" ht="15.75" customHeight="1" x14ac:dyDescent="0.25">
      <c r="A40" s="10"/>
      <c r="B40" s="12"/>
      <c r="C40" s="3"/>
      <c r="D40" s="3"/>
      <c r="E40" s="11"/>
    </row>
    <row r="41" spans="1:8" ht="15.75" customHeight="1" x14ac:dyDescent="0.25">
      <c r="A41" s="10"/>
      <c r="B41" s="12"/>
      <c r="C41" s="3"/>
      <c r="D41" s="3"/>
      <c r="E41" s="11"/>
    </row>
    <row r="42" spans="1:8" s="27" customFormat="1" ht="14.25" x14ac:dyDescent="0.2">
      <c r="A42" s="23" t="s">
        <v>52</v>
      </c>
      <c r="B42" s="24"/>
      <c r="C42" s="25"/>
      <c r="D42" s="25"/>
      <c r="E42" s="26">
        <f>SUM(E28:E41)</f>
        <v>19727.057999999997</v>
      </c>
      <c r="H42" s="31"/>
    </row>
    <row r="44" spans="1:8" ht="42.75" customHeight="1" x14ac:dyDescent="0.25">
      <c r="A44" s="58" t="s">
        <v>71</v>
      </c>
      <c r="B44" s="58"/>
      <c r="C44" s="58"/>
      <c r="D44" s="58"/>
      <c r="E44" s="58"/>
    </row>
    <row r="45" spans="1:8" ht="30" customHeight="1" x14ac:dyDescent="0.25">
      <c r="A45" s="44" t="s">
        <v>22</v>
      </c>
      <c r="B45" s="44"/>
      <c r="C45" s="44"/>
      <c r="D45" s="44"/>
      <c r="E45" s="44"/>
    </row>
    <row r="46" spans="1:8" x14ac:dyDescent="0.25">
      <c r="A46" s="44" t="s">
        <v>21</v>
      </c>
      <c r="B46" s="44"/>
      <c r="C46" s="44"/>
      <c r="D46" s="44"/>
      <c r="E46" s="44"/>
    </row>
    <row r="47" spans="1:8" ht="31.5" customHeight="1" x14ac:dyDescent="0.25">
      <c r="A47" s="44" t="s">
        <v>53</v>
      </c>
      <c r="B47" s="44"/>
      <c r="C47" s="44"/>
      <c r="D47" s="44"/>
      <c r="E47" s="44"/>
    </row>
    <row r="48" spans="1:8" x14ac:dyDescent="0.25">
      <c r="A48" s="44" t="s">
        <v>19</v>
      </c>
      <c r="B48" s="44"/>
      <c r="C48" s="44"/>
      <c r="D48" s="44"/>
      <c r="E48" s="44"/>
    </row>
    <row r="49" spans="1:5" x14ac:dyDescent="0.25">
      <c r="A49" s="55" t="s">
        <v>6</v>
      </c>
      <c r="B49" s="55"/>
      <c r="C49" s="55"/>
      <c r="D49" s="55"/>
      <c r="E49" s="55"/>
    </row>
    <row r="50" spans="1:5" x14ac:dyDescent="0.25">
      <c r="A50" s="44" t="s">
        <v>19</v>
      </c>
      <c r="B50" s="44"/>
      <c r="C50" s="44"/>
      <c r="D50" s="44"/>
      <c r="E50" s="44"/>
    </row>
    <row r="51" spans="1:5" x14ac:dyDescent="0.25">
      <c r="A51" s="56" t="s">
        <v>47</v>
      </c>
      <c r="B51" s="56"/>
      <c r="C51" s="56"/>
      <c r="D51" s="56"/>
      <c r="E51" s="8"/>
    </row>
    <row r="52" spans="1:5" x14ac:dyDescent="0.25">
      <c r="B52" s="54" t="s">
        <v>20</v>
      </c>
      <c r="C52" s="54"/>
      <c r="D52" s="54"/>
      <c r="E52" s="9" t="s">
        <v>7</v>
      </c>
    </row>
    <row r="53" spans="1:5" x14ac:dyDescent="0.25">
      <c r="A53" s="42"/>
      <c r="B53" s="42"/>
      <c r="C53" s="42"/>
      <c r="D53" s="42"/>
      <c r="E53" s="42"/>
    </row>
    <row r="54" spans="1:5" x14ac:dyDescent="0.25">
      <c r="A54" s="57" t="s">
        <v>51</v>
      </c>
      <c r="B54" s="57"/>
      <c r="C54" s="57"/>
      <c r="D54" s="57"/>
      <c r="E54" s="8"/>
    </row>
    <row r="55" spans="1:5" x14ac:dyDescent="0.25">
      <c r="B55" s="54" t="s">
        <v>20</v>
      </c>
      <c r="C55" s="54"/>
      <c r="D55" s="54"/>
      <c r="E55" s="9" t="s">
        <v>7</v>
      </c>
    </row>
    <row r="58" spans="1:5" x14ac:dyDescent="0.25">
      <c r="A58" s="27" t="s">
        <v>64</v>
      </c>
    </row>
    <row r="59" spans="1:5" x14ac:dyDescent="0.25">
      <c r="A59" s="2" t="s">
        <v>65</v>
      </c>
      <c r="B59" s="39">
        <v>-12297.06</v>
      </c>
    </row>
    <row r="60" spans="1:5" ht="15.75" x14ac:dyDescent="0.25">
      <c r="A60" s="37" t="s">
        <v>66</v>
      </c>
      <c r="B60" s="40">
        <v>229726</v>
      </c>
    </row>
    <row r="61" spans="1:5" x14ac:dyDescent="0.25">
      <c r="A61" s="2" t="s">
        <v>67</v>
      </c>
      <c r="B61" s="40">
        <v>227506.4</v>
      </c>
    </row>
    <row r="62" spans="1:5" x14ac:dyDescent="0.25">
      <c r="A62" s="38" t="s">
        <v>68</v>
      </c>
      <c r="B62" s="39">
        <f>B59+B61-('1 кв.'!E45+'2 кв.'!E41+'3 кв.'!E42+'4 кв.'!E42)</f>
        <v>6825.454000000027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4:E4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1:D51"/>
    <mergeCell ref="B52:D52"/>
    <mergeCell ref="A54:D54"/>
    <mergeCell ref="B55:D55"/>
    <mergeCell ref="A45:E45"/>
    <mergeCell ref="A46:E46"/>
    <mergeCell ref="A47:E47"/>
    <mergeCell ref="A48:E48"/>
    <mergeCell ref="A49:E49"/>
    <mergeCell ref="A50:E50"/>
  </mergeCells>
  <printOptions horizontalCentered="1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1 кв.</vt:lpstr>
      <vt:lpstr>2 кв.</vt:lpstr>
      <vt:lpstr>3 кв.</vt:lpstr>
      <vt:lpstr>4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2016-11-09T07:40:05Z</dcterms:modified>
</cp:coreProperties>
</file>