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кв.'!$A$88</definedName>
    <definedName name="_edn2" localSheetId="0">'1 кв.'!$A$90</definedName>
    <definedName name="_edn3" localSheetId="0">'1 кв.'!$A$91</definedName>
    <definedName name="_edn4" localSheetId="0">'1 кв.'!$A$92</definedName>
    <definedName name="_ednref1" localSheetId="0">'1 кв.'!#REF!</definedName>
    <definedName name="_ednref2" localSheetId="0">'1 кв.'!$A$61</definedName>
    <definedName name="_ednref3" localSheetId="0">'1 кв.'!$D$60</definedName>
    <definedName name="_ednref4" localSheetId="0">'1 кв.'!$D$61</definedName>
    <definedName name="_xlnm.Print_Area" localSheetId="0">'1 кв.'!$A$1:$E$60</definedName>
    <definedName name="_xlnm.Print_Area" localSheetId="1">'2 кв.'!$A$1:$E$70</definedName>
    <definedName name="_xlnm.Print_Area" localSheetId="2">'3 кв.'!$A$1:$E$69</definedName>
  </definedNames>
  <calcPr calcId="145621"/>
</workbook>
</file>

<file path=xl/calcChain.xml><?xml version="1.0" encoding="utf-8"?>
<calcChain xmlns="http://schemas.openxmlformats.org/spreadsheetml/2006/main">
  <c r="E49" i="3" l="1"/>
  <c r="B69" i="3"/>
  <c r="E44" i="3" l="1"/>
  <c r="E35" i="3" l="1"/>
  <c r="E39" i="3"/>
  <c r="E47" i="3"/>
  <c r="E43" i="3"/>
  <c r="E45" i="3"/>
  <c r="E46" i="3"/>
  <c r="E42" i="3"/>
  <c r="E40" i="3" l="1"/>
  <c r="E36" i="3"/>
  <c r="E34" i="3"/>
  <c r="E33" i="3"/>
  <c r="E32" i="3"/>
  <c r="E31" i="3"/>
  <c r="E30" i="3"/>
  <c r="E29" i="3"/>
  <c r="E28" i="3"/>
  <c r="E50" i="2" l="1"/>
  <c r="H41" i="2" l="1"/>
  <c r="H29" i="2"/>
  <c r="H30" i="2"/>
  <c r="H31" i="2"/>
  <c r="H32" i="2"/>
  <c r="H33" i="2"/>
  <c r="H34" i="2"/>
  <c r="H35" i="2"/>
  <c r="H36" i="2"/>
  <c r="H37" i="2"/>
  <c r="H38" i="2"/>
  <c r="H39" i="2"/>
  <c r="H40" i="2"/>
  <c r="H28" i="2"/>
  <c r="B69" i="2"/>
  <c r="E44" i="2" l="1"/>
  <c r="E43" i="2"/>
  <c r="E45" i="2"/>
  <c r="E46" i="2"/>
  <c r="E47" i="2"/>
  <c r="E42" i="2"/>
  <c r="E40" i="2"/>
  <c r="E39" i="2"/>
  <c r="E36" i="2"/>
  <c r="E35" i="2"/>
  <c r="E34" i="2"/>
  <c r="E33" i="2"/>
  <c r="E32" i="2"/>
  <c r="E31" i="2"/>
  <c r="E30" i="2"/>
  <c r="E29" i="2"/>
  <c r="E28" i="2"/>
  <c r="E36" i="1" l="1"/>
  <c r="E46" i="1" l="1"/>
  <c r="B70" i="2" s="1"/>
  <c r="E42" i="1"/>
  <c r="E41" i="1"/>
  <c r="E34" i="1" l="1"/>
  <c r="E33" i="1"/>
  <c r="E40" i="1" l="1"/>
  <c r="E39" i="1"/>
  <c r="E35" i="1"/>
  <c r="E32" i="1" l="1"/>
  <c r="E31" i="1"/>
  <c r="E30" i="1"/>
  <c r="E29" i="1"/>
  <c r="E28" i="1" l="1"/>
</calcChain>
</file>

<file path=xl/sharedStrings.xml><?xml version="1.0" encoding="utf-8"?>
<sst xmlns="http://schemas.openxmlformats.org/spreadsheetml/2006/main" count="290" uniqueCount="94">
  <si>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</si>
  <si>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</si>
  <si>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</si>
  <si>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</si>
  <si>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</si>
  <si>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</si>
  <si>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</si>
  <si>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</si>
  <si>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</si>
  <si>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</si>
  <si>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</si>
  <si>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</si>
  <si>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</si>
  <si>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</si>
  <si>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</si>
  <si>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</si>
  <si>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</si>
  <si>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</si>
  <si>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</si>
  <si>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</si>
  <si>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</si>
  <si>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</si>
  <si>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</si>
  <si>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</si>
  <si>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</si>
  <si>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</si>
  <si>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</si>
  <si>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</si>
  <si>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</si>
  <si>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</si>
  <si>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</si>
  <si>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</si>
  <si>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</si>
  <si>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</si>
  <si>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</si>
  <si>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</si>
  <si>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</si>
  <si>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</si>
  <si>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</si>
  <si>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</si>
  <si>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</si>
  <si>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</si>
  <si>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</si>
  <si>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Обслуживание ОПУ ГВС</t>
  </si>
  <si>
    <t>Обслуживание ОПУ ХВС</t>
  </si>
  <si>
    <t>г. Россошь, пер.Шмидта,17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</si>
  <si>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Трубникова Андрея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</si>
  <si>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15.02.2015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</si>
  <si>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 от   01.02.2015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</si>
  <si>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</si>
  <si>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Осмотр, ремонт примыканий кровли к вент.каналам (кв.15,43,45)</t>
  </si>
  <si>
    <t>Осмотр системы отопления (кв.43)</t>
  </si>
  <si>
    <t>март</t>
  </si>
  <si>
    <t>январь</t>
  </si>
  <si>
    <t>ч/час</t>
  </si>
  <si>
    <t>Стоимость материалов</t>
  </si>
  <si>
    <t>1 квартал</t>
  </si>
  <si>
    <t>руб.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</si>
  <si>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</si>
  <si>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</si>
  <si>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Трубникова А.Н.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</si>
  <si>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девяносто одна тысяча сорок два (прописью) рубля 52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</si>
  <si>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</si>
  <si>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</si>
  <si>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2 квартал</t>
  </si>
  <si>
    <t xml:space="preserve">осмотр квартиры на факт протекания кровли </t>
  </si>
  <si>
    <t>Осмотр, демонтаж, монтаж трубопроводов на узле ГВС в подвале (кв.43)</t>
  </si>
  <si>
    <t>Штукатурка швов (кв.35,29,38)</t>
  </si>
  <si>
    <t>Ремонт мягкой кровли (кв.13)</t>
  </si>
  <si>
    <t>Осмотр балкона по заявке (кв.38)</t>
  </si>
  <si>
    <t>Осмотр лоджии на протечку (кв.35)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</si>
  <si>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</si>
  <si>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</si>
  <si>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</si>
  <si>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</si>
  <si>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</si>
  <si>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</si>
  <si>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</si>
  <si>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</si>
  <si>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</si>
  <si>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</si>
  <si>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t xml:space="preserve">           2. Всего за период с "01" 04 2016 г. по "30" 06 2016 г. выполнено работ (оказано услуг) на общую сумму сто одна тысяча восемьсот шестнадцать (прописью) рублей 57 копеек.</t>
  </si>
  <si>
    <t>"30" 09  2016 г.</t>
  </si>
  <si>
    <t>3 квартал</t>
  </si>
  <si>
    <t>Прочистка вентканалов (кв.22,27,19)</t>
  </si>
  <si>
    <t>Устранение протекания кровли (кв.14)</t>
  </si>
  <si>
    <t>Устранение протекания кровли по вентканалу (кв.29)</t>
  </si>
  <si>
    <t>Ремонт кровли 60 м2 (кв.4)</t>
  </si>
  <si>
    <t>июль</t>
  </si>
  <si>
    <t>сентябрь</t>
  </si>
  <si>
    <t>Демонтаж, монтаж стояка канализации (кв.2)</t>
  </si>
  <si>
    <t>июль, август</t>
  </si>
  <si>
    <t>Ремонт освещения подъездов, замена светильников 18шт</t>
  </si>
  <si>
    <t xml:space="preserve">           2. Всего за период с "01" 07 2016 г. по "30" 09 2016 г. выполнено работ (оказано услуг) на общую сумму сто двадцать семь тысяч восемьсот девяносто восемь рублей 48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</si>
</sst>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9" zoomScaleNormal="100" zoomScaleSheetLayoutView="100" workbookViewId="0">
      <selection activeCell="A44" sqref="A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1" t="s">
        <v>12</v>
      </c>
      <c r="B1" s="51"/>
      <c r="C1" s="51"/>
      <c r="D1" s="51"/>
      <c r="E1" s="51"/>
    </row>
    <row r="2" spans="1:5" ht="32.25" customHeight="1" x14ac:dyDescent="0.25">
      <c r="A2" s="49" t="s">
        <v>13</v>
      </c>
      <c r="B2" s="50"/>
      <c r="C2" s="50"/>
      <c r="D2" s="50"/>
      <c r="E2" s="5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54" t="s">
        <v>15</v>
      </c>
      <c r="E4" s="5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2" t="s">
        <v>45</v>
      </c>
      <c r="B7" s="52"/>
      <c r="C7" s="52"/>
      <c r="D7" s="52"/>
      <c r="E7" s="52"/>
    </row>
    <row r="8" spans="1:5" x14ac:dyDescent="0.25">
      <c r="A8" s="53" t="s">
        <v>1</v>
      </c>
      <c r="B8" s="53"/>
      <c r="C8" s="53"/>
      <c r="D8" s="53"/>
      <c r="E8" s="53"/>
    </row>
    <row r="9" spans="1:5" ht="7.5" customHeight="1" x14ac:dyDescent="0.25">
      <c r="A9" s="47"/>
      <c r="B9" s="47"/>
      <c r="C9" s="47"/>
      <c r="D9" s="47"/>
      <c r="E9" s="47"/>
    </row>
    <row r="10" spans="1:5" x14ac:dyDescent="0.25">
      <c r="A10" s="48" t="s">
        <v>46</v>
      </c>
      <c r="B10" s="48"/>
      <c r="C10" s="48"/>
      <c r="D10" s="48"/>
      <c r="E10" s="48"/>
    </row>
    <row r="11" spans="1:5" ht="22.5" customHeight="1" x14ac:dyDescent="0.25">
      <c r="A11" s="55" t="s">
        <v>16</v>
      </c>
      <c r="B11" s="56"/>
      <c r="C11" s="56"/>
      <c r="D11" s="56"/>
      <c r="E11" s="56"/>
    </row>
    <row r="12" spans="1:5" ht="9" customHeight="1" x14ac:dyDescent="0.25">
      <c r="A12" s="47"/>
      <c r="B12" s="47"/>
      <c r="C12" s="47"/>
      <c r="D12" s="47"/>
      <c r="E12" s="47"/>
    </row>
    <row r="13" spans="1:5" ht="30.75" customHeight="1" x14ac:dyDescent="0.25">
      <c r="A13" s="48" t="s">
        <v>47</v>
      </c>
      <c r="B13" s="48"/>
      <c r="C13" s="48"/>
      <c r="D13" s="48"/>
      <c r="E13" s="48"/>
    </row>
    <row r="14" spans="1:5" x14ac:dyDescent="0.25">
      <c r="A14" s="53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8" t="s">
        <v>39</v>
      </c>
      <c r="B16" s="48"/>
      <c r="C16" s="48"/>
      <c r="D16" s="48"/>
      <c r="E16" s="48"/>
    </row>
    <row r="17" spans="1:7" ht="11.25" customHeight="1" x14ac:dyDescent="0.25">
      <c r="A17" s="53" t="s">
        <v>2</v>
      </c>
      <c r="B17" s="47"/>
      <c r="C17" s="47"/>
      <c r="D17" s="47"/>
      <c r="E17" s="4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8" t="s">
        <v>40</v>
      </c>
      <c r="B19" s="48"/>
      <c r="C19" s="48"/>
      <c r="D19" s="48"/>
      <c r="E19" s="48"/>
    </row>
    <row r="20" spans="1:7" ht="10.5" customHeight="1" x14ac:dyDescent="0.25">
      <c r="A20" s="53" t="s">
        <v>18</v>
      </c>
      <c r="B20" s="47"/>
      <c r="C20" s="47"/>
      <c r="D20" s="47"/>
      <c r="E20" s="47"/>
    </row>
    <row r="21" spans="1:7" x14ac:dyDescent="0.25">
      <c r="A21" s="47"/>
      <c r="B21" s="47"/>
      <c r="C21" s="47"/>
      <c r="D21" s="47"/>
      <c r="E21" s="47"/>
    </row>
    <row r="22" spans="1:7" ht="30.75" customHeight="1" x14ac:dyDescent="0.25">
      <c r="A22" s="48" t="s">
        <v>19</v>
      </c>
      <c r="B22" s="48"/>
      <c r="C22" s="48"/>
      <c r="D22" s="48"/>
      <c r="E22" s="48"/>
    </row>
    <row r="23" spans="1:7" x14ac:dyDescent="0.25">
      <c r="A23" s="47"/>
      <c r="B23" s="47"/>
      <c r="C23" s="47"/>
      <c r="D23" s="47"/>
      <c r="E23" s="47"/>
    </row>
    <row r="24" spans="1:7" ht="63.75" customHeight="1" x14ac:dyDescent="0.25">
      <c r="A24" s="48" t="s">
        <v>48</v>
      </c>
      <c r="B24" s="48"/>
      <c r="C24" s="48"/>
      <c r="D24" s="48"/>
      <c r="E24" s="48"/>
    </row>
    <row r="25" spans="1:7" ht="33.75" customHeight="1" x14ac:dyDescent="0.25">
      <c r="A25" s="57" t="s">
        <v>49</v>
      </c>
      <c r="B25" s="57"/>
      <c r="C25" s="57"/>
      <c r="D25" s="57"/>
      <c r="E25" s="57"/>
    </row>
    <row r="26" spans="1:7" x14ac:dyDescent="0.25">
      <c r="A26" s="57"/>
      <c r="B26" s="57"/>
      <c r="C26" s="57"/>
      <c r="D26" s="57"/>
      <c r="E26" s="57"/>
      <c r="F26" s="2">
        <v>2111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12286.019999999999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14249.25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12729.329999999998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9499.5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3863.13</v>
      </c>
    </row>
    <row r="33" spans="1:5" x14ac:dyDescent="0.25">
      <c r="A33" s="9" t="s">
        <v>43</v>
      </c>
      <c r="B33" s="13" t="s">
        <v>34</v>
      </c>
      <c r="C33" s="3" t="s">
        <v>5</v>
      </c>
      <c r="D33" s="3">
        <v>0.53</v>
      </c>
      <c r="E33" s="10">
        <f>D33*F26*G26</f>
        <v>3356.4900000000007</v>
      </c>
    </row>
    <row r="34" spans="1:5" x14ac:dyDescent="0.25">
      <c r="A34" s="9" t="s">
        <v>44</v>
      </c>
      <c r="B34" s="13" t="s">
        <v>34</v>
      </c>
      <c r="C34" s="3" t="s">
        <v>5</v>
      </c>
      <c r="D34" s="3">
        <v>0.15</v>
      </c>
      <c r="E34" s="10">
        <f>D34*F26*G26</f>
        <v>949.94999999999993</v>
      </c>
    </row>
    <row r="35" spans="1:5" ht="60" x14ac:dyDescent="0.25">
      <c r="A35" s="9" t="s">
        <v>28</v>
      </c>
      <c r="B35" s="11" t="s">
        <v>30</v>
      </c>
      <c r="C35" s="3" t="s">
        <v>5</v>
      </c>
      <c r="D35" s="3">
        <v>0.37</v>
      </c>
      <c r="E35" s="10">
        <f>D35*F26*G26</f>
        <v>2343.21</v>
      </c>
    </row>
    <row r="36" spans="1:5" ht="51" x14ac:dyDescent="0.25">
      <c r="A36" s="9" t="s">
        <v>27</v>
      </c>
      <c r="B36" s="11" t="s">
        <v>30</v>
      </c>
      <c r="C36" s="3" t="s">
        <v>5</v>
      </c>
      <c r="D36" s="3">
        <v>0.1</v>
      </c>
      <c r="E36" s="10">
        <f>D36*F26*G26</f>
        <v>633.30000000000007</v>
      </c>
    </row>
    <row r="37" spans="1:5" ht="60" x14ac:dyDescent="0.25">
      <c r="A37" s="9" t="s">
        <v>42</v>
      </c>
      <c r="B37" s="11" t="s">
        <v>35</v>
      </c>
      <c r="C37" s="3" t="s">
        <v>5</v>
      </c>
      <c r="D37" s="3">
        <v>0.28999999999999998</v>
      </c>
      <c r="E37" s="33">
        <v>2700</v>
      </c>
    </row>
    <row r="38" spans="1:5" ht="38.25" x14ac:dyDescent="0.25">
      <c r="A38" s="9" t="s">
        <v>36</v>
      </c>
      <c r="B38" s="11" t="s">
        <v>37</v>
      </c>
      <c r="C38" s="3" t="s">
        <v>5</v>
      </c>
      <c r="D38" s="3">
        <v>0.28000000000000003</v>
      </c>
      <c r="E38" s="10">
        <v>0</v>
      </c>
    </row>
    <row r="39" spans="1:5" x14ac:dyDescent="0.25">
      <c r="A39" s="9" t="s">
        <v>29</v>
      </c>
      <c r="B39" s="11" t="s">
        <v>41</v>
      </c>
      <c r="C39" s="3" t="s">
        <v>5</v>
      </c>
      <c r="D39" s="3">
        <v>0.63</v>
      </c>
      <c r="E39" s="10">
        <f>D39*F26*G26</f>
        <v>3989.79</v>
      </c>
    </row>
    <row r="40" spans="1:5" ht="15.75" thickBot="1" x14ac:dyDescent="0.3">
      <c r="A40" s="26" t="s">
        <v>38</v>
      </c>
      <c r="B40" s="27" t="s">
        <v>41</v>
      </c>
      <c r="C40" s="20" t="s">
        <v>5</v>
      </c>
      <c r="D40" s="20">
        <v>3.3</v>
      </c>
      <c r="E40" s="21">
        <f>D40*F26*G26</f>
        <v>20898.899999999998</v>
      </c>
    </row>
    <row r="41" spans="1:5" ht="45" x14ac:dyDescent="0.25">
      <c r="A41" s="22" t="s">
        <v>50</v>
      </c>
      <c r="B41" s="23" t="s">
        <v>53</v>
      </c>
      <c r="C41" s="24" t="s">
        <v>54</v>
      </c>
      <c r="D41" s="24">
        <v>16</v>
      </c>
      <c r="E41" s="25">
        <f>D41*118.42</f>
        <v>1894.72</v>
      </c>
    </row>
    <row r="42" spans="1:5" ht="30.75" thickBot="1" x14ac:dyDescent="0.3">
      <c r="A42" s="18" t="s">
        <v>51</v>
      </c>
      <c r="B42" s="19" t="s">
        <v>52</v>
      </c>
      <c r="C42" s="20" t="s">
        <v>54</v>
      </c>
      <c r="D42" s="20">
        <v>1.3</v>
      </c>
      <c r="E42" s="21">
        <f>D42*118.42</f>
        <v>153.946</v>
      </c>
    </row>
    <row r="43" spans="1:5" x14ac:dyDescent="0.25">
      <c r="A43" s="14" t="s">
        <v>55</v>
      </c>
      <c r="B43" s="15" t="s">
        <v>56</v>
      </c>
      <c r="C43" s="16" t="s">
        <v>57</v>
      </c>
      <c r="D43" s="16"/>
      <c r="E43" s="17">
        <v>1494.98</v>
      </c>
    </row>
    <row r="44" spans="1:5" x14ac:dyDescent="0.25">
      <c r="A44" s="9"/>
      <c r="B44" s="11"/>
      <c r="C44" s="3"/>
      <c r="D44" s="3"/>
      <c r="E44" s="10"/>
    </row>
    <row r="45" spans="1:5" x14ac:dyDescent="0.25">
      <c r="A45" s="9"/>
      <c r="B45" s="11"/>
      <c r="C45" s="3"/>
      <c r="D45" s="3"/>
      <c r="E45" s="10"/>
    </row>
    <row r="46" spans="1:5" s="32" customFormat="1" ht="14.25" x14ac:dyDescent="0.2">
      <c r="A46" s="28" t="s">
        <v>58</v>
      </c>
      <c r="B46" s="29"/>
      <c r="C46" s="30"/>
      <c r="D46" s="30"/>
      <c r="E46" s="31">
        <f>SUM(E28:E45)</f>
        <v>91042.515999999974</v>
      </c>
    </row>
    <row r="48" spans="1:5" ht="42.75" customHeight="1" x14ac:dyDescent="0.25">
      <c r="A48" s="48" t="s">
        <v>61</v>
      </c>
      <c r="B48" s="48"/>
      <c r="C48" s="48"/>
      <c r="D48" s="48"/>
      <c r="E48" s="48"/>
    </row>
    <row r="49" spans="1:5" ht="30" customHeight="1" x14ac:dyDescent="0.25">
      <c r="A49" s="48" t="s">
        <v>23</v>
      </c>
      <c r="B49" s="48"/>
      <c r="C49" s="48"/>
      <c r="D49" s="48"/>
      <c r="E49" s="48"/>
    </row>
    <row r="50" spans="1:5" x14ac:dyDescent="0.25">
      <c r="A50" s="48" t="s">
        <v>22</v>
      </c>
      <c r="B50" s="48"/>
      <c r="C50" s="48"/>
      <c r="D50" s="48"/>
      <c r="E50" s="48"/>
    </row>
    <row r="51" spans="1:5" ht="31.5" customHeight="1" x14ac:dyDescent="0.25">
      <c r="A51" s="48" t="s">
        <v>62</v>
      </c>
      <c r="B51" s="48"/>
      <c r="C51" s="48"/>
      <c r="D51" s="48"/>
      <c r="E51" s="48"/>
    </row>
    <row r="52" spans="1:5" x14ac:dyDescent="0.25">
      <c r="A52" s="48" t="s">
        <v>20</v>
      </c>
      <c r="B52" s="48"/>
      <c r="C52" s="48"/>
      <c r="D52" s="48"/>
      <c r="E52" s="48"/>
    </row>
    <row r="53" spans="1:5" x14ac:dyDescent="0.25">
      <c r="A53" s="59" t="s">
        <v>6</v>
      </c>
      <c r="B53" s="59"/>
      <c r="C53" s="59"/>
      <c r="D53" s="59"/>
      <c r="E53" s="59"/>
    </row>
    <row r="54" spans="1:5" x14ac:dyDescent="0.25">
      <c r="A54" s="48" t="s">
        <v>20</v>
      </c>
      <c r="B54" s="48"/>
      <c r="C54" s="48"/>
      <c r="D54" s="48"/>
      <c r="E54" s="48"/>
    </row>
    <row r="55" spans="1:5" x14ac:dyDescent="0.25">
      <c r="A55" s="60" t="s">
        <v>59</v>
      </c>
      <c r="B55" s="60"/>
      <c r="C55" s="60"/>
      <c r="D55" s="60"/>
      <c r="E55" s="60"/>
    </row>
    <row r="56" spans="1:5" ht="11.25" customHeight="1" x14ac:dyDescent="0.25">
      <c r="B56" s="58" t="s">
        <v>21</v>
      </c>
      <c r="C56" s="58"/>
      <c r="D56" s="58"/>
      <c r="E56" s="8" t="s">
        <v>7</v>
      </c>
    </row>
    <row r="57" spans="1:5" x14ac:dyDescent="0.25">
      <c r="A57" s="6"/>
      <c r="B57" s="6"/>
      <c r="C57" s="6"/>
      <c r="D57" s="6"/>
      <c r="E57" s="6"/>
    </row>
    <row r="58" spans="1:5" x14ac:dyDescent="0.25">
      <c r="A58" s="60" t="s">
        <v>60</v>
      </c>
      <c r="B58" s="60"/>
      <c r="C58" s="60"/>
      <c r="D58" s="60"/>
      <c r="E58" s="60"/>
    </row>
    <row r="59" spans="1:5" ht="11.25" customHeight="1" x14ac:dyDescent="0.25">
      <c r="B59" s="58" t="s">
        <v>21</v>
      </c>
      <c r="C59" s="58"/>
      <c r="D59" s="58"/>
      <c r="E59" s="8" t="s">
        <v>7</v>
      </c>
    </row>
  </sheetData>
  <mergeCells count="34">
    <mergeCell ref="B56:D56"/>
    <mergeCell ref="B59:D59"/>
    <mergeCell ref="A50:E50"/>
    <mergeCell ref="A51:E51"/>
    <mergeCell ref="A52:E52"/>
    <mergeCell ref="A53:E53"/>
    <mergeCell ref="A54:E54"/>
    <mergeCell ref="A55:E55"/>
    <mergeCell ref="A58:E58"/>
    <mergeCell ref="A24:E24"/>
    <mergeCell ref="A25:E25"/>
    <mergeCell ref="A26:E26"/>
    <mergeCell ref="A48:E48"/>
    <mergeCell ref="A49:E49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49" zoomScaleNormal="100" zoomScaleSheetLayoutView="100" workbookViewId="0">
      <selection activeCell="H53" sqref="H5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51" t="s">
        <v>12</v>
      </c>
      <c r="B1" s="51"/>
      <c r="C1" s="51"/>
      <c r="D1" s="51"/>
      <c r="E1" s="51"/>
    </row>
    <row r="2" spans="1:5" ht="29.25" customHeight="1" x14ac:dyDescent="0.25">
      <c r="A2" s="49" t="s">
        <v>13</v>
      </c>
      <c r="B2" s="50"/>
      <c r="C2" s="50"/>
      <c r="D2" s="50"/>
      <c r="E2" s="50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54" t="s">
        <v>63</v>
      </c>
      <c r="E4" s="54"/>
    </row>
    <row r="5" spans="1:5" x14ac:dyDescent="0.25">
      <c r="A5" s="34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2" t="s">
        <v>45</v>
      </c>
      <c r="B7" s="52"/>
      <c r="C7" s="52"/>
      <c r="D7" s="52"/>
      <c r="E7" s="52"/>
    </row>
    <row r="8" spans="1:5" x14ac:dyDescent="0.25">
      <c r="A8" s="53" t="s">
        <v>1</v>
      </c>
      <c r="B8" s="53"/>
      <c r="C8" s="53"/>
      <c r="D8" s="53"/>
      <c r="E8" s="53"/>
    </row>
    <row r="9" spans="1:5" x14ac:dyDescent="0.25">
      <c r="A9" s="47"/>
      <c r="B9" s="47"/>
      <c r="C9" s="47"/>
      <c r="D9" s="47"/>
      <c r="E9" s="47"/>
    </row>
    <row r="10" spans="1:5" x14ac:dyDescent="0.25">
      <c r="A10" s="48" t="s">
        <v>46</v>
      </c>
      <c r="B10" s="48"/>
      <c r="C10" s="48"/>
      <c r="D10" s="48"/>
      <c r="E10" s="48"/>
    </row>
    <row r="11" spans="1:5" ht="29.25" customHeight="1" x14ac:dyDescent="0.25">
      <c r="A11" s="55" t="s">
        <v>16</v>
      </c>
      <c r="B11" s="56"/>
      <c r="C11" s="56"/>
      <c r="D11" s="56"/>
      <c r="E11" s="56"/>
    </row>
    <row r="12" spans="1:5" x14ac:dyDescent="0.25">
      <c r="A12" s="47"/>
      <c r="B12" s="47"/>
      <c r="C12" s="47"/>
      <c r="D12" s="47"/>
      <c r="E12" s="47"/>
    </row>
    <row r="13" spans="1:5" ht="29.25" customHeight="1" x14ac:dyDescent="0.25">
      <c r="A13" s="48" t="s">
        <v>47</v>
      </c>
      <c r="B13" s="48"/>
      <c r="C13" s="48"/>
      <c r="D13" s="48"/>
      <c r="E13" s="48"/>
    </row>
    <row r="14" spans="1:5" x14ac:dyDescent="0.25">
      <c r="A14" s="53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8" t="s">
        <v>39</v>
      </c>
      <c r="B16" s="48"/>
      <c r="C16" s="48"/>
      <c r="D16" s="48"/>
      <c r="E16" s="48"/>
    </row>
    <row r="17" spans="1:8" ht="11.25" customHeight="1" x14ac:dyDescent="0.25">
      <c r="A17" s="53" t="s">
        <v>2</v>
      </c>
      <c r="B17" s="47"/>
      <c r="C17" s="47"/>
      <c r="D17" s="47"/>
      <c r="E17" s="47"/>
    </row>
    <row r="18" spans="1:8" ht="11.25" customHeight="1" x14ac:dyDescent="0.25">
      <c r="A18" s="35"/>
      <c r="B18" s="34"/>
      <c r="C18" s="34"/>
      <c r="D18" s="34"/>
      <c r="E18" s="34"/>
    </row>
    <row r="19" spans="1:8" x14ac:dyDescent="0.25">
      <c r="A19" s="48" t="s">
        <v>40</v>
      </c>
      <c r="B19" s="48"/>
      <c r="C19" s="48"/>
      <c r="D19" s="48"/>
      <c r="E19" s="48"/>
    </row>
    <row r="20" spans="1:8" ht="10.5" customHeight="1" x14ac:dyDescent="0.25">
      <c r="A20" s="53" t="s">
        <v>18</v>
      </c>
      <c r="B20" s="47"/>
      <c r="C20" s="47"/>
      <c r="D20" s="47"/>
      <c r="E20" s="47"/>
    </row>
    <row r="21" spans="1:8" x14ac:dyDescent="0.25">
      <c r="A21" s="47"/>
      <c r="B21" s="47"/>
      <c r="C21" s="47"/>
      <c r="D21" s="47"/>
      <c r="E21" s="47"/>
    </row>
    <row r="22" spans="1:8" ht="30.75" customHeight="1" x14ac:dyDescent="0.25">
      <c r="A22" s="48" t="s">
        <v>19</v>
      </c>
      <c r="B22" s="48"/>
      <c r="C22" s="48"/>
      <c r="D22" s="48"/>
      <c r="E22" s="48"/>
    </row>
    <row r="23" spans="1:8" x14ac:dyDescent="0.25">
      <c r="A23" s="47"/>
      <c r="B23" s="47"/>
      <c r="C23" s="47"/>
      <c r="D23" s="47"/>
      <c r="E23" s="47"/>
    </row>
    <row r="24" spans="1:8" ht="63.75" customHeight="1" x14ac:dyDescent="0.25">
      <c r="A24" s="48" t="s">
        <v>48</v>
      </c>
      <c r="B24" s="48"/>
      <c r="C24" s="48"/>
      <c r="D24" s="48"/>
      <c r="E24" s="48"/>
    </row>
    <row r="25" spans="1:8" ht="33.75" customHeight="1" x14ac:dyDescent="0.25">
      <c r="A25" s="57" t="s">
        <v>49</v>
      </c>
      <c r="B25" s="57"/>
      <c r="C25" s="57"/>
      <c r="D25" s="57"/>
      <c r="E25" s="57"/>
    </row>
    <row r="26" spans="1:8" x14ac:dyDescent="0.25">
      <c r="A26" s="57"/>
      <c r="B26" s="57"/>
      <c r="C26" s="57"/>
      <c r="D26" s="57"/>
      <c r="E26" s="57"/>
      <c r="F26" s="2">
        <v>2111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9752.82</v>
      </c>
      <c r="H28" s="43">
        <f>E28+'1 кв.'!E28</f>
        <v>22038.839999999997</v>
      </c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14249.25</v>
      </c>
      <c r="H29" s="43">
        <f>E29+'1 кв.'!E29</f>
        <v>28498.5</v>
      </c>
    </row>
    <row r="30" spans="1:8" ht="38.25" x14ac:dyDescent="0.25">
      <c r="A30" s="9" t="s">
        <v>31</v>
      </c>
      <c r="B30" s="11" t="s">
        <v>74</v>
      </c>
      <c r="C30" s="3" t="s">
        <v>5</v>
      </c>
      <c r="D30" s="3">
        <v>2.0499999999999998</v>
      </c>
      <c r="E30" s="10">
        <f>D30*F26*G26</f>
        <v>12982.649999999998</v>
      </c>
      <c r="H30" s="43">
        <f>E30+'1 кв.'!E30</f>
        <v>25711.979999999996</v>
      </c>
    </row>
    <row r="31" spans="1:8" ht="38.25" x14ac:dyDescent="0.25">
      <c r="A31" s="9" t="s">
        <v>32</v>
      </c>
      <c r="B31" s="11" t="s">
        <v>74</v>
      </c>
      <c r="C31" s="3" t="s">
        <v>5</v>
      </c>
      <c r="D31" s="3">
        <v>1.55</v>
      </c>
      <c r="E31" s="10">
        <f>D31*F26*G26</f>
        <v>9816.1500000000015</v>
      </c>
      <c r="H31" s="43">
        <f>E31+'1 кв.'!E31</f>
        <v>19315.650000000001</v>
      </c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3863.13</v>
      </c>
      <c r="H32" s="43">
        <f>E32+'1 кв.'!E32</f>
        <v>7726.26</v>
      </c>
    </row>
    <row r="33" spans="1:8" x14ac:dyDescent="0.25">
      <c r="A33" s="9" t="s">
        <v>43</v>
      </c>
      <c r="B33" s="13" t="s">
        <v>34</v>
      </c>
      <c r="C33" s="3" t="s">
        <v>5</v>
      </c>
      <c r="D33" s="3">
        <v>0.53</v>
      </c>
      <c r="E33" s="10">
        <f>D33*F26*G26</f>
        <v>3356.4900000000007</v>
      </c>
      <c r="H33" s="43">
        <f>E33+'1 кв.'!E33</f>
        <v>6712.9800000000014</v>
      </c>
    </row>
    <row r="34" spans="1:8" x14ac:dyDescent="0.25">
      <c r="A34" s="9" t="s">
        <v>44</v>
      </c>
      <c r="B34" s="13" t="s">
        <v>34</v>
      </c>
      <c r="C34" s="3" t="s">
        <v>5</v>
      </c>
      <c r="D34" s="3">
        <v>0.15</v>
      </c>
      <c r="E34" s="10">
        <f>D34*F26*G26</f>
        <v>949.94999999999993</v>
      </c>
      <c r="H34" s="43">
        <f>E34+'1 кв.'!E34</f>
        <v>1899.8999999999999</v>
      </c>
    </row>
    <row r="35" spans="1:8" ht="60" x14ac:dyDescent="0.25">
      <c r="A35" s="9" t="s">
        <v>28</v>
      </c>
      <c r="B35" s="11" t="s">
        <v>74</v>
      </c>
      <c r="C35" s="3" t="s">
        <v>5</v>
      </c>
      <c r="D35" s="3">
        <v>0.4</v>
      </c>
      <c r="E35" s="10">
        <f>D35*F26*G26</f>
        <v>2533.2000000000003</v>
      </c>
      <c r="H35" s="43">
        <f>E35+'1 кв.'!E35</f>
        <v>4876.41</v>
      </c>
    </row>
    <row r="36" spans="1:8" ht="38.25" x14ac:dyDescent="0.25">
      <c r="A36" s="9" t="s">
        <v>27</v>
      </c>
      <c r="B36" s="11" t="s">
        <v>74</v>
      </c>
      <c r="C36" s="3" t="s">
        <v>5</v>
      </c>
      <c r="D36" s="3">
        <v>0.1</v>
      </c>
      <c r="E36" s="10">
        <f>D36*F26*G26</f>
        <v>633.30000000000007</v>
      </c>
      <c r="H36" s="43">
        <f>E36+'1 кв.'!E36</f>
        <v>1266.6000000000001</v>
      </c>
    </row>
    <row r="37" spans="1:8" ht="60" x14ac:dyDescent="0.25">
      <c r="A37" s="9" t="s">
        <v>42</v>
      </c>
      <c r="B37" s="11" t="s">
        <v>35</v>
      </c>
      <c r="C37" s="3" t="s">
        <v>5</v>
      </c>
      <c r="D37" s="3">
        <v>0.28999999999999998</v>
      </c>
      <c r="E37" s="33"/>
      <c r="H37" s="43">
        <f>E37+'1 кв.'!E37</f>
        <v>2700</v>
      </c>
    </row>
    <row r="38" spans="1:8" ht="38.25" x14ac:dyDescent="0.25">
      <c r="A38" s="9" t="s">
        <v>36</v>
      </c>
      <c r="B38" s="11" t="s">
        <v>37</v>
      </c>
      <c r="C38" s="3" t="s">
        <v>5</v>
      </c>
      <c r="D38" s="3">
        <v>0.28000000000000003</v>
      </c>
      <c r="E38" s="10">
        <v>0</v>
      </c>
      <c r="H38" s="43">
        <f>E38+'1 кв.'!E38</f>
        <v>0</v>
      </c>
    </row>
    <row r="39" spans="1:8" x14ac:dyDescent="0.25">
      <c r="A39" s="9" t="s">
        <v>29</v>
      </c>
      <c r="B39" s="11" t="s">
        <v>41</v>
      </c>
      <c r="C39" s="3" t="s">
        <v>5</v>
      </c>
      <c r="D39" s="3">
        <v>2.76</v>
      </c>
      <c r="E39" s="10">
        <f>D39*F26*G26</f>
        <v>17479.079999999998</v>
      </c>
      <c r="H39" s="43">
        <f>E39+'1 кв.'!E39</f>
        <v>21468.87</v>
      </c>
    </row>
    <row r="40" spans="1:8" ht="15.75" thickBot="1" x14ac:dyDescent="0.3">
      <c r="A40" s="26" t="s">
        <v>38</v>
      </c>
      <c r="B40" s="27" t="s">
        <v>41</v>
      </c>
      <c r="C40" s="20" t="s">
        <v>5</v>
      </c>
      <c r="D40" s="20">
        <v>3.2</v>
      </c>
      <c r="E40" s="21">
        <f>D40*F26*G26</f>
        <v>20265.600000000002</v>
      </c>
      <c r="H40" s="43">
        <f>E40+'1 кв.'!E40</f>
        <v>41164.5</v>
      </c>
    </row>
    <row r="41" spans="1:8" ht="15.75" thickBot="1" x14ac:dyDescent="0.3">
      <c r="A41" s="26" t="s">
        <v>55</v>
      </c>
      <c r="B41" s="27" t="s">
        <v>64</v>
      </c>
      <c r="C41" s="20" t="s">
        <v>57</v>
      </c>
      <c r="D41" s="20"/>
      <c r="E41" s="21">
        <v>428.09</v>
      </c>
      <c r="H41" s="43">
        <f>E41+'1 кв.'!E43</f>
        <v>1923.07</v>
      </c>
    </row>
    <row r="42" spans="1:8" ht="30" x14ac:dyDescent="0.25">
      <c r="A42" s="36" t="s">
        <v>65</v>
      </c>
      <c r="B42" s="11" t="s">
        <v>71</v>
      </c>
      <c r="C42" s="3" t="s">
        <v>54</v>
      </c>
      <c r="D42" s="3">
        <v>3</v>
      </c>
      <c r="E42" s="10">
        <f>D42*126.7</f>
        <v>380.1</v>
      </c>
    </row>
    <row r="43" spans="1:8" ht="45" x14ac:dyDescent="0.25">
      <c r="A43" s="37" t="s">
        <v>66</v>
      </c>
      <c r="B43" s="11" t="s">
        <v>72</v>
      </c>
      <c r="C43" s="3" t="s">
        <v>54</v>
      </c>
      <c r="D43" s="3">
        <v>4</v>
      </c>
      <c r="E43" s="10">
        <f t="shared" ref="E43:E47" si="0">D43*126.7</f>
        <v>506.8</v>
      </c>
    </row>
    <row r="44" spans="1:8" x14ac:dyDescent="0.25">
      <c r="A44" s="38" t="s">
        <v>67</v>
      </c>
      <c r="B44" s="11" t="s">
        <v>73</v>
      </c>
      <c r="C44" s="3" t="s">
        <v>54</v>
      </c>
      <c r="D44" s="3">
        <v>20.8</v>
      </c>
      <c r="E44" s="10">
        <f>D44*126.7</f>
        <v>2635.36</v>
      </c>
    </row>
    <row r="45" spans="1:8" x14ac:dyDescent="0.25">
      <c r="A45" s="38" t="s">
        <v>68</v>
      </c>
      <c r="B45" s="11" t="s">
        <v>73</v>
      </c>
      <c r="C45" s="3" t="s">
        <v>54</v>
      </c>
      <c r="D45" s="3">
        <v>3.5</v>
      </c>
      <c r="E45" s="10">
        <f t="shared" si="0"/>
        <v>443.45</v>
      </c>
    </row>
    <row r="46" spans="1:8" ht="14.25" customHeight="1" x14ac:dyDescent="0.25">
      <c r="A46" s="38" t="s">
        <v>69</v>
      </c>
      <c r="B46" s="11" t="s">
        <v>73</v>
      </c>
      <c r="C46" s="3" t="s">
        <v>54</v>
      </c>
      <c r="D46" s="3">
        <v>0.5</v>
      </c>
      <c r="E46" s="10">
        <f t="shared" si="0"/>
        <v>63.35</v>
      </c>
    </row>
    <row r="47" spans="1:8" ht="30" x14ac:dyDescent="0.25">
      <c r="A47" s="38" t="s">
        <v>70</v>
      </c>
      <c r="B47" s="11" t="s">
        <v>73</v>
      </c>
      <c r="C47" s="3" t="s">
        <v>54</v>
      </c>
      <c r="D47" s="3">
        <v>2</v>
      </c>
      <c r="E47" s="10">
        <f t="shared" si="0"/>
        <v>253.4</v>
      </c>
    </row>
    <row r="48" spans="1:8" x14ac:dyDescent="0.25">
      <c r="A48" s="44" t="s">
        <v>80</v>
      </c>
      <c r="B48" s="11"/>
      <c r="C48" s="3"/>
      <c r="D48" s="3"/>
      <c r="E48" s="10">
        <v>1224.4000000000001</v>
      </c>
    </row>
    <row r="49" spans="1:5" x14ac:dyDescent="0.25">
      <c r="A49" s="9"/>
      <c r="B49" s="11"/>
      <c r="C49" s="3"/>
      <c r="D49" s="3"/>
      <c r="E49" s="10"/>
    </row>
    <row r="50" spans="1:5" s="32" customFormat="1" ht="14.25" x14ac:dyDescent="0.2">
      <c r="A50" s="28" t="s">
        <v>58</v>
      </c>
      <c r="B50" s="29"/>
      <c r="C50" s="30"/>
      <c r="D50" s="30"/>
      <c r="E50" s="31">
        <f>SUM(E28:E49)</f>
        <v>101816.56999999999</v>
      </c>
    </row>
    <row r="52" spans="1:5" ht="32.25" customHeight="1" x14ac:dyDescent="0.25">
      <c r="A52" s="48" t="s">
        <v>81</v>
      </c>
      <c r="B52" s="48"/>
      <c r="C52" s="48"/>
      <c r="D52" s="48"/>
      <c r="E52" s="48"/>
    </row>
    <row r="53" spans="1:5" ht="30.75" customHeight="1" x14ac:dyDescent="0.25">
      <c r="A53" s="48" t="s">
        <v>23</v>
      </c>
      <c r="B53" s="48"/>
      <c r="C53" s="48"/>
      <c r="D53" s="48"/>
      <c r="E53" s="48"/>
    </row>
    <row r="54" spans="1:5" x14ac:dyDescent="0.25">
      <c r="A54" s="48" t="s">
        <v>22</v>
      </c>
      <c r="B54" s="48"/>
      <c r="C54" s="48"/>
      <c r="D54" s="48"/>
      <c r="E54" s="48"/>
    </row>
    <row r="55" spans="1:5" x14ac:dyDescent="0.25">
      <c r="A55" s="48" t="s">
        <v>62</v>
      </c>
      <c r="B55" s="48"/>
      <c r="C55" s="48"/>
      <c r="D55" s="48"/>
      <c r="E55" s="48"/>
    </row>
    <row r="56" spans="1:5" x14ac:dyDescent="0.25">
      <c r="A56" s="48" t="s">
        <v>20</v>
      </c>
      <c r="B56" s="48"/>
      <c r="C56" s="48"/>
      <c r="D56" s="48"/>
      <c r="E56" s="48"/>
    </row>
    <row r="57" spans="1:5" x14ac:dyDescent="0.25">
      <c r="A57" s="59" t="s">
        <v>6</v>
      </c>
      <c r="B57" s="59"/>
      <c r="C57" s="59"/>
      <c r="D57" s="59"/>
      <c r="E57" s="59"/>
    </row>
    <row r="58" spans="1:5" x14ac:dyDescent="0.25">
      <c r="A58" s="48" t="s">
        <v>20</v>
      </c>
      <c r="B58" s="48"/>
      <c r="C58" s="48"/>
      <c r="D58" s="48"/>
      <c r="E58" s="48"/>
    </row>
    <row r="59" spans="1:5" x14ac:dyDescent="0.25">
      <c r="A59" s="60" t="s">
        <v>59</v>
      </c>
      <c r="B59" s="60"/>
      <c r="C59" s="60"/>
      <c r="D59" s="60"/>
      <c r="E59" s="60"/>
    </row>
    <row r="60" spans="1:5" x14ac:dyDescent="0.25">
      <c r="B60" s="58" t="s">
        <v>21</v>
      </c>
      <c r="C60" s="58"/>
      <c r="D60" s="58"/>
      <c r="E60" s="8" t="s">
        <v>7</v>
      </c>
    </row>
    <row r="61" spans="1:5" x14ac:dyDescent="0.25">
      <c r="A61" s="35"/>
      <c r="B61" s="35"/>
      <c r="C61" s="35"/>
      <c r="D61" s="35"/>
      <c r="E61" s="35"/>
    </row>
    <row r="62" spans="1:5" x14ac:dyDescent="0.25">
      <c r="A62" s="60" t="s">
        <v>60</v>
      </c>
      <c r="B62" s="60"/>
      <c r="C62" s="60"/>
      <c r="D62" s="60"/>
      <c r="E62" s="60"/>
    </row>
    <row r="63" spans="1:5" x14ac:dyDescent="0.25">
      <c r="B63" s="58" t="s">
        <v>21</v>
      </c>
      <c r="C63" s="58"/>
      <c r="D63" s="58"/>
      <c r="E63" s="8" t="s">
        <v>7</v>
      </c>
    </row>
    <row r="66" spans="1:2" x14ac:dyDescent="0.25">
      <c r="A66" s="32" t="s">
        <v>75</v>
      </c>
    </row>
    <row r="67" spans="1:2" x14ac:dyDescent="0.25">
      <c r="A67" s="2" t="s">
        <v>76</v>
      </c>
      <c r="B67" s="39">
        <v>-54325.13</v>
      </c>
    </row>
    <row r="68" spans="1:2" ht="15.75" x14ac:dyDescent="0.25">
      <c r="A68" s="40" t="s">
        <v>77</v>
      </c>
      <c r="B68" s="41">
        <v>207342.24</v>
      </c>
    </row>
    <row r="69" spans="1:2" x14ac:dyDescent="0.25">
      <c r="A69" s="2" t="s">
        <v>78</v>
      </c>
      <c r="B69" s="41">
        <f>201901.98+1050+1050</f>
        <v>204001.98</v>
      </c>
    </row>
    <row r="70" spans="1:2" x14ac:dyDescent="0.25">
      <c r="A70" s="42" t="s">
        <v>79</v>
      </c>
      <c r="B70" s="39">
        <f>B67+B69-('1 кв.'!E46+'2 кв.'!E50)</f>
        <v>-43182.235999999946</v>
      </c>
    </row>
  </sheetData>
  <mergeCells count="34">
    <mergeCell ref="A59:E59"/>
    <mergeCell ref="B60:D60"/>
    <mergeCell ref="A62:E62"/>
    <mergeCell ref="B63:D63"/>
    <mergeCell ref="A53:E53"/>
    <mergeCell ref="A54:E54"/>
    <mergeCell ref="A55:E55"/>
    <mergeCell ref="A56:E56"/>
    <mergeCell ref="A57:E57"/>
    <mergeCell ref="A58:E58"/>
    <mergeCell ref="A52:E5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topLeftCell="A48" zoomScaleNormal="100" zoomScaleSheetLayoutView="100" workbookViewId="0">
      <selection activeCell="A58" sqref="A58:E5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51" t="s">
        <v>12</v>
      </c>
      <c r="B1" s="51"/>
      <c r="C1" s="51"/>
      <c r="D1" s="51"/>
      <c r="E1" s="51"/>
    </row>
    <row r="2" spans="1:5" ht="31.5" customHeight="1" x14ac:dyDescent="0.25">
      <c r="A2" s="49" t="s">
        <v>13</v>
      </c>
      <c r="B2" s="50"/>
      <c r="C2" s="50"/>
      <c r="D2" s="50"/>
      <c r="E2" s="50"/>
    </row>
    <row r="3" spans="1:5" x14ac:dyDescent="0.25">
      <c r="A3" s="45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54" t="s">
        <v>82</v>
      </c>
      <c r="E4" s="54"/>
    </row>
    <row r="5" spans="1:5" x14ac:dyDescent="0.25">
      <c r="A5" s="45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2" t="s">
        <v>45</v>
      </c>
      <c r="B7" s="52"/>
      <c r="C7" s="52"/>
      <c r="D7" s="52"/>
      <c r="E7" s="52"/>
    </row>
    <row r="8" spans="1:5" x14ac:dyDescent="0.25">
      <c r="A8" s="53" t="s">
        <v>1</v>
      </c>
      <c r="B8" s="53"/>
      <c r="C8" s="53"/>
      <c r="D8" s="53"/>
      <c r="E8" s="53"/>
    </row>
    <row r="9" spans="1:5" x14ac:dyDescent="0.25">
      <c r="A9" s="47"/>
      <c r="B9" s="47"/>
      <c r="C9" s="47"/>
      <c r="D9" s="47"/>
      <c r="E9" s="47"/>
    </row>
    <row r="10" spans="1:5" x14ac:dyDescent="0.25">
      <c r="A10" s="48" t="s">
        <v>46</v>
      </c>
      <c r="B10" s="48"/>
      <c r="C10" s="48"/>
      <c r="D10" s="48"/>
      <c r="E10" s="48"/>
    </row>
    <row r="11" spans="1:5" ht="27" customHeight="1" x14ac:dyDescent="0.25">
      <c r="A11" s="55" t="s">
        <v>16</v>
      </c>
      <c r="B11" s="56"/>
      <c r="C11" s="56"/>
      <c r="D11" s="56"/>
      <c r="E11" s="56"/>
    </row>
    <row r="12" spans="1:5" x14ac:dyDescent="0.25">
      <c r="A12" s="47"/>
      <c r="B12" s="47"/>
      <c r="C12" s="47"/>
      <c r="D12" s="47"/>
      <c r="E12" s="47"/>
    </row>
    <row r="13" spans="1:5" ht="30.75" customHeight="1" x14ac:dyDescent="0.25">
      <c r="A13" s="48" t="s">
        <v>47</v>
      </c>
      <c r="B13" s="48"/>
      <c r="C13" s="48"/>
      <c r="D13" s="48"/>
      <c r="E13" s="48"/>
    </row>
    <row r="14" spans="1:5" x14ac:dyDescent="0.25">
      <c r="A14" s="53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8" t="s">
        <v>39</v>
      </c>
      <c r="B16" s="48"/>
      <c r="C16" s="48"/>
      <c r="D16" s="48"/>
      <c r="E16" s="48"/>
    </row>
    <row r="17" spans="1:8" ht="11.25" customHeight="1" x14ac:dyDescent="0.25">
      <c r="A17" s="53" t="s">
        <v>2</v>
      </c>
      <c r="B17" s="47"/>
      <c r="C17" s="47"/>
      <c r="D17" s="47"/>
      <c r="E17" s="47"/>
    </row>
    <row r="18" spans="1:8" ht="11.25" customHeight="1" x14ac:dyDescent="0.25">
      <c r="A18" s="46"/>
      <c r="B18" s="45"/>
      <c r="C18" s="45"/>
      <c r="D18" s="45"/>
      <c r="E18" s="45"/>
    </row>
    <row r="19" spans="1:8" x14ac:dyDescent="0.25">
      <c r="A19" s="48" t="s">
        <v>40</v>
      </c>
      <c r="B19" s="48"/>
      <c r="C19" s="48"/>
      <c r="D19" s="48"/>
      <c r="E19" s="48"/>
    </row>
    <row r="20" spans="1:8" ht="10.5" customHeight="1" x14ac:dyDescent="0.25">
      <c r="A20" s="53" t="s">
        <v>18</v>
      </c>
      <c r="B20" s="47"/>
      <c r="C20" s="47"/>
      <c r="D20" s="47"/>
      <c r="E20" s="47"/>
    </row>
    <row r="21" spans="1:8" x14ac:dyDescent="0.25">
      <c r="A21" s="47"/>
      <c r="B21" s="47"/>
      <c r="C21" s="47"/>
      <c r="D21" s="47"/>
      <c r="E21" s="47"/>
    </row>
    <row r="22" spans="1:8" ht="30.75" customHeight="1" x14ac:dyDescent="0.25">
      <c r="A22" s="48" t="s">
        <v>19</v>
      </c>
      <c r="B22" s="48"/>
      <c r="C22" s="48"/>
      <c r="D22" s="48"/>
      <c r="E22" s="48"/>
    </row>
    <row r="23" spans="1:8" x14ac:dyDescent="0.25">
      <c r="A23" s="47"/>
      <c r="B23" s="47"/>
      <c r="C23" s="47"/>
      <c r="D23" s="47"/>
      <c r="E23" s="47"/>
    </row>
    <row r="24" spans="1:8" ht="63.75" customHeight="1" x14ac:dyDescent="0.25">
      <c r="A24" s="48" t="s">
        <v>48</v>
      </c>
      <c r="B24" s="48"/>
      <c r="C24" s="48"/>
      <c r="D24" s="48"/>
      <c r="E24" s="48"/>
    </row>
    <row r="25" spans="1:8" ht="33.75" customHeight="1" x14ac:dyDescent="0.25">
      <c r="A25" s="57" t="s">
        <v>49</v>
      </c>
      <c r="B25" s="57"/>
      <c r="C25" s="57"/>
      <c r="D25" s="57"/>
      <c r="E25" s="57"/>
    </row>
    <row r="26" spans="1:8" x14ac:dyDescent="0.25">
      <c r="A26" s="57"/>
      <c r="B26" s="57"/>
      <c r="C26" s="57"/>
      <c r="D26" s="57"/>
      <c r="E26" s="57"/>
      <c r="F26" s="2">
        <v>2111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9752.82</v>
      </c>
      <c r="H28" s="43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14819.22</v>
      </c>
      <c r="H29" s="43"/>
    </row>
    <row r="30" spans="1:8" ht="38.25" x14ac:dyDescent="0.25">
      <c r="A30" s="9" t="s">
        <v>31</v>
      </c>
      <c r="B30" s="11" t="s">
        <v>74</v>
      </c>
      <c r="C30" s="3" t="s">
        <v>5</v>
      </c>
      <c r="D30" s="3">
        <v>2.0499999999999998</v>
      </c>
      <c r="E30" s="10">
        <f>D30*F26*G26</f>
        <v>12982.649999999998</v>
      </c>
      <c r="H30" s="43"/>
    </row>
    <row r="31" spans="1:8" ht="38.25" x14ac:dyDescent="0.25">
      <c r="A31" s="9" t="s">
        <v>32</v>
      </c>
      <c r="B31" s="11" t="s">
        <v>74</v>
      </c>
      <c r="C31" s="3" t="s">
        <v>5</v>
      </c>
      <c r="D31" s="3">
        <v>1.55</v>
      </c>
      <c r="E31" s="10">
        <f>D31*F26*G26</f>
        <v>9816.1500000000015</v>
      </c>
      <c r="H31" s="43"/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3863.13</v>
      </c>
      <c r="H32" s="43"/>
    </row>
    <row r="33" spans="1:8" x14ac:dyDescent="0.25">
      <c r="A33" s="9" t="s">
        <v>43</v>
      </c>
      <c r="B33" s="13" t="s">
        <v>34</v>
      </c>
      <c r="C33" s="3" t="s">
        <v>5</v>
      </c>
      <c r="D33" s="3">
        <v>0.53</v>
      </c>
      <c r="E33" s="10">
        <f>D33*F26*G26</f>
        <v>3356.4900000000007</v>
      </c>
      <c r="H33" s="43"/>
    </row>
    <row r="34" spans="1:8" x14ac:dyDescent="0.25">
      <c r="A34" s="9" t="s">
        <v>44</v>
      </c>
      <c r="B34" s="13" t="s">
        <v>34</v>
      </c>
      <c r="C34" s="3" t="s">
        <v>5</v>
      </c>
      <c r="D34" s="3">
        <v>0.15</v>
      </c>
      <c r="E34" s="10">
        <f>D34*F26*G26</f>
        <v>949.94999999999993</v>
      </c>
      <c r="H34" s="43"/>
    </row>
    <row r="35" spans="1:8" ht="60" x14ac:dyDescent="0.25">
      <c r="A35" s="9" t="s">
        <v>28</v>
      </c>
      <c r="B35" s="11" t="s">
        <v>74</v>
      </c>
      <c r="C35" s="3" t="s">
        <v>5</v>
      </c>
      <c r="D35" s="3">
        <v>0.4</v>
      </c>
      <c r="E35" s="10">
        <f>D35*F26*G26</f>
        <v>2533.2000000000003</v>
      </c>
      <c r="H35" s="43"/>
    </row>
    <row r="36" spans="1:8" ht="38.25" x14ac:dyDescent="0.25">
      <c r="A36" s="9" t="s">
        <v>27</v>
      </c>
      <c r="B36" s="11" t="s">
        <v>74</v>
      </c>
      <c r="C36" s="3" t="s">
        <v>5</v>
      </c>
      <c r="D36" s="3">
        <v>0.1</v>
      </c>
      <c r="E36" s="10">
        <f>D36*F26*G26</f>
        <v>633.30000000000007</v>
      </c>
      <c r="H36" s="43"/>
    </row>
    <row r="37" spans="1:8" ht="60" x14ac:dyDescent="0.25">
      <c r="A37" s="9" t="s">
        <v>42</v>
      </c>
      <c r="B37" s="11" t="s">
        <v>35</v>
      </c>
      <c r="C37" s="3" t="s">
        <v>5</v>
      </c>
      <c r="D37" s="3">
        <v>0.28999999999999998</v>
      </c>
      <c r="E37" s="33"/>
      <c r="H37" s="43"/>
    </row>
    <row r="38" spans="1:8" ht="38.25" x14ac:dyDescent="0.25">
      <c r="A38" s="9" t="s">
        <v>36</v>
      </c>
      <c r="B38" s="11" t="s">
        <v>37</v>
      </c>
      <c r="C38" s="3" t="s">
        <v>5</v>
      </c>
      <c r="D38" s="3">
        <v>0.28000000000000003</v>
      </c>
      <c r="E38" s="10">
        <v>0</v>
      </c>
      <c r="H38" s="43"/>
    </row>
    <row r="39" spans="1:8" x14ac:dyDescent="0.25">
      <c r="A39" s="9" t="s">
        <v>29</v>
      </c>
      <c r="B39" s="11" t="s">
        <v>41</v>
      </c>
      <c r="C39" s="3" t="s">
        <v>5</v>
      </c>
      <c r="D39" s="3">
        <v>2.76</v>
      </c>
      <c r="E39" s="10">
        <f>D39*F26*G26</f>
        <v>17479.079999999998</v>
      </c>
      <c r="H39" s="43"/>
    </row>
    <row r="40" spans="1:8" ht="15.75" thickBot="1" x14ac:dyDescent="0.3">
      <c r="A40" s="26" t="s">
        <v>38</v>
      </c>
      <c r="B40" s="27" t="s">
        <v>41</v>
      </c>
      <c r="C40" s="20" t="s">
        <v>5</v>
      </c>
      <c r="D40" s="20">
        <v>3.2</v>
      </c>
      <c r="E40" s="21">
        <f>D40*F26*G26</f>
        <v>20265.600000000002</v>
      </c>
      <c r="H40" s="43"/>
    </row>
    <row r="41" spans="1:8" ht="15.75" thickBot="1" x14ac:dyDescent="0.3">
      <c r="A41" s="26" t="s">
        <v>55</v>
      </c>
      <c r="B41" s="27" t="s">
        <v>83</v>
      </c>
      <c r="C41" s="20" t="s">
        <v>57</v>
      </c>
      <c r="D41" s="20"/>
      <c r="E41" s="21">
        <v>17763.29</v>
      </c>
      <c r="H41" s="43"/>
    </row>
    <row r="42" spans="1:8" ht="30" x14ac:dyDescent="0.25">
      <c r="A42" s="36" t="s">
        <v>90</v>
      </c>
      <c r="B42" s="11" t="s">
        <v>88</v>
      </c>
      <c r="C42" s="3" t="s">
        <v>54</v>
      </c>
      <c r="D42" s="3">
        <v>16</v>
      </c>
      <c r="E42" s="10">
        <f>D42*126.7</f>
        <v>2027.2</v>
      </c>
    </row>
    <row r="43" spans="1:8" ht="30" x14ac:dyDescent="0.25">
      <c r="A43" s="37" t="s">
        <v>84</v>
      </c>
      <c r="B43" s="11" t="s">
        <v>88</v>
      </c>
      <c r="C43" s="3" t="s">
        <v>54</v>
      </c>
      <c r="D43" s="3">
        <v>10</v>
      </c>
      <c r="E43" s="10">
        <f t="shared" ref="E43:E46" si="0">D43*126.7</f>
        <v>1267</v>
      </c>
    </row>
    <row r="44" spans="1:8" ht="30" x14ac:dyDescent="0.25">
      <c r="A44" s="37" t="s">
        <v>92</v>
      </c>
      <c r="B44" s="11" t="s">
        <v>91</v>
      </c>
      <c r="C44" s="3" t="s">
        <v>54</v>
      </c>
      <c r="D44" s="3">
        <v>56</v>
      </c>
      <c r="E44" s="10">
        <f t="shared" si="0"/>
        <v>7095.2</v>
      </c>
    </row>
    <row r="45" spans="1:8" ht="30" x14ac:dyDescent="0.25">
      <c r="A45" s="38" t="s">
        <v>85</v>
      </c>
      <c r="B45" s="11" t="s">
        <v>89</v>
      </c>
      <c r="C45" s="3" t="s">
        <v>54</v>
      </c>
      <c r="D45" s="3">
        <v>6</v>
      </c>
      <c r="E45" s="10">
        <f t="shared" si="0"/>
        <v>760.2</v>
      </c>
    </row>
    <row r="46" spans="1:8" ht="30" x14ac:dyDescent="0.25">
      <c r="A46" s="38" t="s">
        <v>86</v>
      </c>
      <c r="B46" s="11" t="s">
        <v>89</v>
      </c>
      <c r="C46" s="3" t="s">
        <v>54</v>
      </c>
      <c r="D46" s="3">
        <v>4</v>
      </c>
      <c r="E46" s="10">
        <f t="shared" si="0"/>
        <v>506.8</v>
      </c>
    </row>
    <row r="47" spans="1:8" x14ac:dyDescent="0.25">
      <c r="A47" s="38" t="s">
        <v>87</v>
      </c>
      <c r="B47" s="11" t="s">
        <v>89</v>
      </c>
      <c r="C47" s="3" t="s">
        <v>54</v>
      </c>
      <c r="D47" s="3">
        <v>16</v>
      </c>
      <c r="E47" s="10">
        <f>D47*126.7</f>
        <v>2027.2</v>
      </c>
    </row>
    <row r="48" spans="1:8" x14ac:dyDescent="0.25">
      <c r="A48" s="9"/>
      <c r="B48" s="11"/>
      <c r="C48" s="3"/>
      <c r="D48" s="3"/>
      <c r="E48" s="10"/>
    </row>
    <row r="49" spans="1:5" s="32" customFormat="1" ht="14.25" x14ac:dyDescent="0.2">
      <c r="A49" s="28" t="s">
        <v>58</v>
      </c>
      <c r="B49" s="29"/>
      <c r="C49" s="30"/>
      <c r="D49" s="30"/>
      <c r="E49" s="31">
        <f>SUM(E28:E48)</f>
        <v>127898.48</v>
      </c>
    </row>
    <row r="51" spans="1:5" ht="30" customHeight="1" x14ac:dyDescent="0.25">
      <c r="A51" s="48" t="s">
        <v>93</v>
      </c>
      <c r="B51" s="48"/>
      <c r="C51" s="48"/>
      <c r="D51" s="48"/>
      <c r="E51" s="48"/>
    </row>
    <row r="52" spans="1:5" ht="30" customHeight="1" x14ac:dyDescent="0.25">
      <c r="A52" s="48" t="s">
        <v>23</v>
      </c>
      <c r="B52" s="48"/>
      <c r="C52" s="48"/>
      <c r="D52" s="48"/>
      <c r="E52" s="48"/>
    </row>
    <row r="53" spans="1:5" x14ac:dyDescent="0.25">
      <c r="A53" s="48" t="s">
        <v>22</v>
      </c>
      <c r="B53" s="48"/>
      <c r="C53" s="48"/>
      <c r="D53" s="48"/>
      <c r="E53" s="48"/>
    </row>
    <row r="54" spans="1:5" ht="31.5" customHeight="1" x14ac:dyDescent="0.25">
      <c r="A54" s="48" t="s">
        <v>62</v>
      </c>
      <c r="B54" s="48"/>
      <c r="C54" s="48"/>
      <c r="D54" s="48"/>
      <c r="E54" s="48"/>
    </row>
    <row r="55" spans="1:5" x14ac:dyDescent="0.25">
      <c r="A55" s="48" t="s">
        <v>20</v>
      </c>
      <c r="B55" s="48"/>
      <c r="C55" s="48"/>
      <c r="D55" s="48"/>
      <c r="E55" s="48"/>
    </row>
    <row r="56" spans="1:5" x14ac:dyDescent="0.25">
      <c r="A56" s="59" t="s">
        <v>6</v>
      </c>
      <c r="B56" s="59"/>
      <c r="C56" s="59"/>
      <c r="D56" s="59"/>
      <c r="E56" s="59"/>
    </row>
    <row r="57" spans="1:5" x14ac:dyDescent="0.25">
      <c r="A57" s="48" t="s">
        <v>20</v>
      </c>
      <c r="B57" s="48"/>
      <c r="C57" s="48"/>
      <c r="D57" s="48"/>
      <c r="E57" s="48"/>
    </row>
    <row r="58" spans="1:5" x14ac:dyDescent="0.25">
      <c r="A58" s="60" t="s">
        <v>59</v>
      </c>
      <c r="B58" s="60"/>
      <c r="C58" s="60"/>
      <c r="D58" s="60"/>
      <c r="E58" s="60"/>
    </row>
    <row r="59" spans="1:5" x14ac:dyDescent="0.25">
      <c r="B59" s="58" t="s">
        <v>21</v>
      </c>
      <c r="C59" s="58"/>
      <c r="D59" s="58"/>
      <c r="E59" s="8" t="s">
        <v>7</v>
      </c>
    </row>
    <row r="60" spans="1:5" x14ac:dyDescent="0.25">
      <c r="A60" s="46"/>
      <c r="B60" s="46"/>
      <c r="C60" s="46"/>
      <c r="D60" s="46"/>
      <c r="E60" s="46"/>
    </row>
    <row r="61" spans="1:5" x14ac:dyDescent="0.25">
      <c r="A61" s="60" t="s">
        <v>60</v>
      </c>
      <c r="B61" s="60"/>
      <c r="C61" s="60"/>
      <c r="D61" s="60"/>
      <c r="E61" s="60"/>
    </row>
    <row r="62" spans="1:5" x14ac:dyDescent="0.25">
      <c r="B62" s="58" t="s">
        <v>21</v>
      </c>
      <c r="C62" s="58"/>
      <c r="D62" s="58"/>
      <c r="E62" s="8" t="s">
        <v>7</v>
      </c>
    </row>
    <row r="65" spans="1:2" x14ac:dyDescent="0.25">
      <c r="A65" s="32" t="s">
        <v>75</v>
      </c>
    </row>
    <row r="66" spans="1:2" x14ac:dyDescent="0.25">
      <c r="A66" s="2" t="s">
        <v>76</v>
      </c>
      <c r="B66" s="39">
        <v>-54325.13</v>
      </c>
    </row>
    <row r="67" spans="1:2" ht="15.75" x14ac:dyDescent="0.25">
      <c r="A67" s="40" t="s">
        <v>77</v>
      </c>
      <c r="B67" s="41">
        <v>317283.09000000003</v>
      </c>
    </row>
    <row r="68" spans="1:2" x14ac:dyDescent="0.25">
      <c r="A68" s="2" t="s">
        <v>78</v>
      </c>
      <c r="B68" s="41">
        <v>302502.01</v>
      </c>
    </row>
    <row r="69" spans="1:2" x14ac:dyDescent="0.25">
      <c r="A69" s="42" t="s">
        <v>79</v>
      </c>
      <c r="B69" s="39">
        <f>B66+B68-('1 кв.'!E46+'2 кв.'!E50+E49)</f>
        <v>-72580.685999999929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8:E58"/>
    <mergeCell ref="B59:D59"/>
    <mergeCell ref="A61:E61"/>
    <mergeCell ref="B62:D62"/>
    <mergeCell ref="A52:E52"/>
    <mergeCell ref="A53:E53"/>
    <mergeCell ref="A54:E54"/>
    <mergeCell ref="A55:E55"/>
    <mergeCell ref="A56:E56"/>
    <mergeCell ref="A57:E5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2016-11-01T07:23:12Z</dcterms:modified>
</cp:coreProperties>
</file>