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externalReferences>
    <externalReference r:id="rId6"/>
  </externalReference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кв.'!$A$1:$E$59</definedName>
    <definedName name="_xlnm.Print_Area" localSheetId="2">'3 кв.'!$A$1:$E$58</definedName>
    <definedName name="_xlnm.Print_Area" localSheetId="3">'4 кв'!$A$1:$E$58</definedName>
    <definedName name="_xlnm.Print_Area" localSheetId="4">отчет!$A$1:$C$27</definedName>
  </definedNames>
  <calcPr calcId="145621"/>
</workbook>
</file>

<file path=xl/calcChain.xml><?xml version="1.0" encoding="utf-8"?>
<calcChain xmlns="http://schemas.openxmlformats.org/spreadsheetml/2006/main">
  <c r="C14" i="5" l="1"/>
  <c r="C15" i="5"/>
  <c r="C16" i="5"/>
  <c r="C17" i="5"/>
  <c r="C18" i="5"/>
  <c r="C19" i="5"/>
  <c r="C13" i="5"/>
  <c r="C11" i="5"/>
  <c r="C8" i="5"/>
  <c r="C9" i="5" s="1"/>
  <c r="C7" i="5"/>
  <c r="C6" i="5"/>
  <c r="C25" i="5"/>
  <c r="E23" i="5"/>
  <c r="E20" i="5"/>
  <c r="E34" i="4"/>
  <c r="E33" i="4"/>
  <c r="E31" i="4"/>
  <c r="E30" i="4"/>
  <c r="E29" i="4"/>
  <c r="E28" i="4"/>
  <c r="E37" i="4" s="1"/>
  <c r="B58" i="4" s="1"/>
  <c r="C20" i="5" l="1"/>
  <c r="C21" i="5" s="1"/>
  <c r="E34" i="3"/>
  <c r="E33" i="3"/>
  <c r="E31" i="3"/>
  <c r="E30" i="3"/>
  <c r="E29" i="3"/>
  <c r="E28" i="3"/>
  <c r="E37" i="3" s="1"/>
  <c r="B58" i="3" s="1"/>
  <c r="E34" i="2" l="1"/>
  <c r="E33" i="2"/>
  <c r="E31" i="2"/>
  <c r="E30" i="2"/>
  <c r="E29" i="2"/>
  <c r="E28" i="2"/>
  <c r="E37" i="2" s="1"/>
  <c r="B58" i="2" s="1"/>
  <c r="H41" i="2" l="1"/>
  <c r="E34" i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<sst xmlns="http://schemas.openxmlformats.org/spreadsheetml/2006/main" count="287" uniqueCount="86">
  <si>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</si>
  <si>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</si>
  <si>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</si>
  <si>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</si>
  <si>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</si>
  <si>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</si>
  <si>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</si>
  <si>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</si>
  <si>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</si>
  <si>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</si>
  <si>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</si>
  <si>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</si>
  <si>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</si>
  <si>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</si>
  <si>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</si>
  <si>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</si>
  <si>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</si>
  <si>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</si>
  <si>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</si>
  <si>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</si>
  <si>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</si>
  <si>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</si>
  <si>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</si>
  <si>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</si>
  <si>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</si>
  <si>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</si>
  <si>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</si>
  <si>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</si>
  <si>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</si>
  <si>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</si>
  <si>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</si>
  <si>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</si>
  <si>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</si>
  <si>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</si>
  <si>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</si>
  <si>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</si>
  <si>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</si>
  <si>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166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</si>
  <si>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30.04.2013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</si>
  <si>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№29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</si>
  <si>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</si>
  <si>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Кальченко Николая Васильевича</t>
    </r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</si>
  <si>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</si>
  <si>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Кальченко Н.В.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</si>
  <si>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</si>
  <si>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</si>
  <si>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</si>
  <si>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</si>
  <si>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</si>
  <si>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восемь( прописью) рублей 92 копейки.</t>
    </r>
  </si>
  <si>
    <t>"30" 06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</si>
  <si>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</si>
  <si>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на начало года</t>
  </si>
  <si>
    <t>оплачено</t>
  </si>
  <si>
    <t>остаток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</si>
  <si>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</si>
  <si>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</si>
  <si>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</si>
  <si>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</si>
  <si>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</si>
  <si>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</si>
  <si>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</si>
  <si>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восемьсот шестьдесят четыре ( прописью) рубля 82 копейки.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</si>
  <si>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</si>
  <si>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</si>
  <si>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девятьсот шестьдесят четыре рубля 91 копейка.</t>
    </r>
  </si>
  <si>
    <t>"31" 12  2016 г.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</si>
  <si>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</si>
  <si>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</si>
  <si>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</si>
  <si>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</si>
  <si>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</si>
  <si>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</si>
  <si>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</si>
  <si>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</si>
  <si>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</si>
  <si>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</si>
  <si>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</si>
  <si>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</si>
  <si>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</si>
  <si>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</si>
  <si>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</si>
  <si>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</si>
  <si>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</si>
  <si>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 Пролетарская , 166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</si>
  <si>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 тысяч восемьсот десять рублей 51 копейка.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</si>
</sst>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5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horizontal="left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l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"/>
      <sheetName val="2 кв."/>
      <sheetName val="3 кв."/>
      <sheetName val="4 кв"/>
      <sheetName val="отчет"/>
    </sheetNames>
    <sheetDataSet>
      <sheetData sheetId="0">
        <row r="40">
          <cell r="E40">
            <v>22099.254000000001</v>
          </cell>
        </row>
      </sheetData>
      <sheetData sheetId="1">
        <row r="39">
          <cell r="E39">
            <v>22505.850000000002</v>
          </cell>
        </row>
      </sheetData>
      <sheetData sheetId="2">
        <row r="40">
          <cell r="E40">
            <v>23343.249</v>
          </cell>
        </row>
      </sheetData>
      <sheetData sheetId="3">
        <row r="41">
          <cell r="E41">
            <v>32640.039000000004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Normal="100" zoomScaleSheetLayoutView="100" workbookViewId="0">
      <selection activeCell="A31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74" t="s">
        <v>12</v>
      </c>
      <c r="B1" s="74"/>
      <c r="C1" s="74"/>
      <c r="D1" s="74"/>
      <c r="E1" s="74"/>
    </row>
    <row r="2" spans="1:5" ht="32.25" customHeight="1" x14ac:dyDescent="0.25">
      <c r="A2" s="72" t="s">
        <v>13</v>
      </c>
      <c r="B2" s="73"/>
      <c r="C2" s="73"/>
      <c r="D2" s="73"/>
      <c r="E2" s="7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76" t="s">
        <v>15</v>
      </c>
      <c r="E4" s="76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37</v>
      </c>
      <c r="B7" s="75"/>
      <c r="C7" s="75"/>
      <c r="D7" s="75"/>
      <c r="E7" s="75"/>
    </row>
    <row r="8" spans="1:5" x14ac:dyDescent="0.25">
      <c r="A8" s="71" t="s">
        <v>1</v>
      </c>
      <c r="B8" s="71"/>
      <c r="C8" s="71"/>
      <c r="D8" s="71"/>
      <c r="E8" s="71"/>
    </row>
    <row r="9" spans="1:5" ht="7.5" customHeight="1" x14ac:dyDescent="0.25">
      <c r="A9" s="68"/>
      <c r="B9" s="68"/>
      <c r="C9" s="68"/>
      <c r="D9" s="68"/>
      <c r="E9" s="68"/>
    </row>
    <row r="10" spans="1:5" x14ac:dyDescent="0.25">
      <c r="A10" s="63" t="s">
        <v>41</v>
      </c>
      <c r="B10" s="63"/>
      <c r="C10" s="63"/>
      <c r="D10" s="63"/>
      <c r="E10" s="63"/>
    </row>
    <row r="11" spans="1:5" ht="22.5" customHeight="1" x14ac:dyDescent="0.25">
      <c r="A11" s="69" t="s">
        <v>16</v>
      </c>
      <c r="B11" s="70"/>
      <c r="C11" s="70"/>
      <c r="D11" s="70"/>
      <c r="E11" s="70"/>
    </row>
    <row r="12" spans="1:5" ht="9" customHeight="1" x14ac:dyDescent="0.25">
      <c r="A12" s="68"/>
      <c r="B12" s="68"/>
      <c r="C12" s="68"/>
      <c r="D12" s="68"/>
      <c r="E12" s="68"/>
    </row>
    <row r="13" spans="1:5" ht="30.75" customHeight="1" x14ac:dyDescent="0.25">
      <c r="A13" s="63" t="s">
        <v>38</v>
      </c>
      <c r="B13" s="63"/>
      <c r="C13" s="63"/>
      <c r="D13" s="63"/>
      <c r="E13" s="63"/>
    </row>
    <row r="14" spans="1:5" x14ac:dyDescent="0.25">
      <c r="A14" s="71" t="s">
        <v>17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x14ac:dyDescent="0.25">
      <c r="A16" s="63" t="s">
        <v>32</v>
      </c>
      <c r="B16" s="63"/>
      <c r="C16" s="63"/>
      <c r="D16" s="63"/>
      <c r="E16" s="63"/>
    </row>
    <row r="17" spans="1:7" ht="11.25" customHeight="1" x14ac:dyDescent="0.25">
      <c r="A17" s="71" t="s">
        <v>2</v>
      </c>
      <c r="B17" s="68"/>
      <c r="C17" s="68"/>
      <c r="D17" s="68"/>
      <c r="E17" s="6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3" t="s">
        <v>33</v>
      </c>
      <c r="B19" s="63"/>
      <c r="C19" s="63"/>
      <c r="D19" s="63"/>
      <c r="E19" s="63"/>
    </row>
    <row r="20" spans="1:7" ht="10.5" customHeight="1" x14ac:dyDescent="0.25">
      <c r="A20" s="71" t="s">
        <v>18</v>
      </c>
      <c r="B20" s="68"/>
      <c r="C20" s="68"/>
      <c r="D20" s="68"/>
      <c r="E20" s="68"/>
    </row>
    <row r="21" spans="1:7" x14ac:dyDescent="0.25">
      <c r="A21" s="68"/>
      <c r="B21" s="68"/>
      <c r="C21" s="68"/>
      <c r="D21" s="68"/>
      <c r="E21" s="68"/>
    </row>
    <row r="22" spans="1:7" ht="30.75" customHeight="1" x14ac:dyDescent="0.25">
      <c r="A22" s="63" t="s">
        <v>19</v>
      </c>
      <c r="B22" s="63"/>
      <c r="C22" s="63"/>
      <c r="D22" s="63"/>
      <c r="E22" s="63"/>
    </row>
    <row r="23" spans="1:7" x14ac:dyDescent="0.25">
      <c r="A23" s="68"/>
      <c r="B23" s="68"/>
      <c r="C23" s="68"/>
      <c r="D23" s="68"/>
      <c r="E23" s="68"/>
    </row>
    <row r="24" spans="1:7" ht="63.75" customHeight="1" x14ac:dyDescent="0.25">
      <c r="A24" s="63" t="s">
        <v>39</v>
      </c>
      <c r="B24" s="63"/>
      <c r="C24" s="63"/>
      <c r="D24" s="63"/>
      <c r="E24" s="63"/>
    </row>
    <row r="25" spans="1:7" ht="33.75" customHeight="1" x14ac:dyDescent="0.25">
      <c r="A25" s="67" t="s">
        <v>40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2">
        <v>200.9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1169.2379999999998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1356.075</v>
      </c>
    </row>
    <row r="30" spans="1:7" ht="60" x14ac:dyDescent="0.25">
      <c r="A30" s="9" t="s">
        <v>28</v>
      </c>
      <c r="B30" s="11" t="s">
        <v>30</v>
      </c>
      <c r="C30" s="3" t="s">
        <v>5</v>
      </c>
      <c r="D30" s="3">
        <v>1.6</v>
      </c>
      <c r="E30" s="10">
        <f>D30*F26*G26</f>
        <v>964.32000000000016</v>
      </c>
    </row>
    <row r="31" spans="1:7" ht="51" x14ac:dyDescent="0.25">
      <c r="A31" s="9" t="s">
        <v>27</v>
      </c>
      <c r="B31" s="11" t="s">
        <v>30</v>
      </c>
      <c r="C31" s="3" t="s">
        <v>5</v>
      </c>
      <c r="D31" s="3">
        <v>0.25</v>
      </c>
      <c r="E31" s="10">
        <f>D31*F26*G26</f>
        <v>150.67500000000001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5" x14ac:dyDescent="0.25">
      <c r="A33" s="9" t="s">
        <v>29</v>
      </c>
      <c r="B33" s="11" t="s">
        <v>34</v>
      </c>
      <c r="C33" s="3" t="s">
        <v>5</v>
      </c>
      <c r="D33" s="3">
        <v>1.23</v>
      </c>
      <c r="E33" s="10">
        <f>D33*F26*G26</f>
        <v>741.32100000000003</v>
      </c>
    </row>
    <row r="34" spans="1:5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5" x14ac:dyDescent="0.25">
      <c r="A35" s="21" t="s">
        <v>46</v>
      </c>
      <c r="B35" s="22" t="s">
        <v>47</v>
      </c>
      <c r="C35" s="23" t="s">
        <v>48</v>
      </c>
      <c r="D35" s="23"/>
      <c r="E35" s="24">
        <v>0</v>
      </c>
    </row>
    <row r="36" spans="1:5" x14ac:dyDescent="0.25">
      <c r="A36" s="9"/>
      <c r="B36" s="11"/>
      <c r="C36" s="3"/>
      <c r="D36" s="3"/>
      <c r="E36" s="10"/>
    </row>
    <row r="37" spans="1:5" s="17" customFormat="1" ht="14.25" x14ac:dyDescent="0.2">
      <c r="A37" s="13" t="s">
        <v>36</v>
      </c>
      <c r="B37" s="14"/>
      <c r="C37" s="15"/>
      <c r="D37" s="15"/>
      <c r="E37" s="16">
        <f>SUM(E28:E36)</f>
        <v>6008.9190000000008</v>
      </c>
    </row>
    <row r="39" spans="1:5" ht="42.75" customHeight="1" x14ac:dyDescent="0.25">
      <c r="A39" s="63" t="s">
        <v>49</v>
      </c>
      <c r="B39" s="63"/>
      <c r="C39" s="63"/>
      <c r="D39" s="63"/>
      <c r="E39" s="63"/>
    </row>
    <row r="40" spans="1:5" ht="30" customHeight="1" x14ac:dyDescent="0.25">
      <c r="A40" s="63" t="s">
        <v>23</v>
      </c>
      <c r="B40" s="63"/>
      <c r="C40" s="63"/>
      <c r="D40" s="63"/>
      <c r="E40" s="63"/>
    </row>
    <row r="41" spans="1:5" x14ac:dyDescent="0.25">
      <c r="A41" s="63" t="s">
        <v>22</v>
      </c>
      <c r="B41" s="63"/>
      <c r="C41" s="63"/>
      <c r="D41" s="63"/>
      <c r="E41" s="63"/>
    </row>
    <row r="42" spans="1:5" ht="31.5" customHeight="1" x14ac:dyDescent="0.25">
      <c r="A42" s="63" t="s">
        <v>44</v>
      </c>
      <c r="B42" s="63"/>
      <c r="C42" s="63"/>
      <c r="D42" s="63"/>
      <c r="E42" s="63"/>
    </row>
    <row r="43" spans="1:5" x14ac:dyDescent="0.25">
      <c r="A43" s="63" t="s">
        <v>20</v>
      </c>
      <c r="B43" s="63"/>
      <c r="C43" s="63"/>
      <c r="D43" s="63"/>
      <c r="E43" s="63"/>
    </row>
    <row r="44" spans="1:5" x14ac:dyDescent="0.25">
      <c r="A44" s="64" t="s">
        <v>6</v>
      </c>
      <c r="B44" s="64"/>
      <c r="C44" s="64"/>
      <c r="D44" s="64"/>
      <c r="E44" s="64"/>
    </row>
    <row r="45" spans="1:5" x14ac:dyDescent="0.25">
      <c r="A45" s="63" t="s">
        <v>20</v>
      </c>
      <c r="B45" s="63"/>
      <c r="C45" s="63"/>
      <c r="D45" s="63"/>
      <c r="E45" s="63"/>
    </row>
    <row r="46" spans="1:5" x14ac:dyDescent="0.25">
      <c r="A46" s="65" t="s">
        <v>42</v>
      </c>
      <c r="B46" s="65"/>
      <c r="C46" s="65"/>
      <c r="D46" s="65"/>
      <c r="E46" s="65"/>
    </row>
    <row r="47" spans="1:5" ht="11.25" customHeight="1" x14ac:dyDescent="0.25">
      <c r="B47" s="62" t="s">
        <v>21</v>
      </c>
      <c r="C47" s="62"/>
      <c r="D47" s="62"/>
      <c r="E47" s="8" t="s">
        <v>7</v>
      </c>
    </row>
    <row r="48" spans="1:5" x14ac:dyDescent="0.25">
      <c r="A48" s="6"/>
      <c r="B48" s="6"/>
      <c r="C48" s="6"/>
      <c r="D48" s="6"/>
      <c r="E48" s="6"/>
    </row>
    <row r="49" spans="1:5" x14ac:dyDescent="0.25">
      <c r="A49" s="66" t="s">
        <v>43</v>
      </c>
      <c r="B49" s="66"/>
      <c r="C49" s="66"/>
      <c r="D49" s="66"/>
      <c r="E49" s="66"/>
    </row>
    <row r="50" spans="1:5" ht="11.25" customHeight="1" x14ac:dyDescent="0.25">
      <c r="B50" s="62" t="s">
        <v>21</v>
      </c>
      <c r="C50" s="62"/>
      <c r="D50" s="62"/>
      <c r="E50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E46"/>
    <mergeCell ref="A49:E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2" zoomScaleNormal="100" zoomScaleSheetLayoutView="100" workbookViewId="0">
      <selection activeCell="A40" sqref="A1:XFD1048576"/>
    </sheetView>
  </sheetViews>
  <sheetFormatPr defaultColWidth="9.140625" defaultRowHeight="15" x14ac:dyDescent="0.25"/>
  <cols>
    <col min="1" max="1" width="31.5703125" style="18" customWidth="1"/>
    <col min="2" max="2" width="20.28515625" style="18" customWidth="1"/>
    <col min="3" max="3" width="13" style="18" customWidth="1"/>
    <col min="4" max="4" width="16.140625" style="18" customWidth="1"/>
    <col min="5" max="5" width="14.140625" style="18" customWidth="1"/>
    <col min="6" max="7" width="9.140625" style="18"/>
    <col min="8" max="8" width="16" style="18" customWidth="1"/>
    <col min="9" max="16384" width="9.140625" style="18"/>
  </cols>
  <sheetData>
    <row r="1" spans="1:5" ht="15.75" x14ac:dyDescent="0.25">
      <c r="A1" s="77" t="s">
        <v>12</v>
      </c>
      <c r="B1" s="77"/>
      <c r="C1" s="77"/>
      <c r="D1" s="77"/>
      <c r="E1" s="77"/>
    </row>
    <row r="2" spans="1:5" ht="30" customHeight="1" x14ac:dyDescent="0.25">
      <c r="A2" s="72" t="s">
        <v>13</v>
      </c>
      <c r="B2" s="72"/>
      <c r="C2" s="72"/>
      <c r="D2" s="72"/>
      <c r="E2" s="72"/>
    </row>
    <row r="3" spans="1:5" x14ac:dyDescent="0.25">
      <c r="A3" s="19"/>
      <c r="B3" s="19"/>
      <c r="C3" s="19"/>
      <c r="D3" s="19"/>
      <c r="E3" s="19"/>
    </row>
    <row r="4" spans="1:5" s="30" customFormat="1" ht="15.75" x14ac:dyDescent="0.25">
      <c r="A4" s="7" t="s">
        <v>14</v>
      </c>
      <c r="B4" s="29"/>
      <c r="C4" s="29"/>
      <c r="D4" s="76" t="s">
        <v>50</v>
      </c>
      <c r="E4" s="76"/>
    </row>
    <row r="5" spans="1:5" x14ac:dyDescent="0.25">
      <c r="A5" s="19"/>
      <c r="B5" s="19"/>
      <c r="C5" s="19"/>
      <c r="D5" s="19"/>
      <c r="E5" s="19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37</v>
      </c>
      <c r="B7" s="75"/>
      <c r="C7" s="75"/>
      <c r="D7" s="75"/>
      <c r="E7" s="75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68"/>
      <c r="B9" s="68"/>
      <c r="C9" s="68"/>
      <c r="D9" s="68"/>
      <c r="E9" s="68"/>
    </row>
    <row r="10" spans="1:5" x14ac:dyDescent="0.25">
      <c r="A10" s="63" t="s">
        <v>41</v>
      </c>
      <c r="B10" s="63"/>
      <c r="C10" s="63"/>
      <c r="D10" s="63"/>
      <c r="E10" s="63"/>
    </row>
    <row r="11" spans="1:5" ht="27.75" customHeight="1" x14ac:dyDescent="0.25">
      <c r="A11" s="69" t="s">
        <v>51</v>
      </c>
      <c r="B11" s="70"/>
      <c r="C11" s="70"/>
      <c r="D11" s="70"/>
      <c r="E11" s="70"/>
    </row>
    <row r="12" spans="1:5" x14ac:dyDescent="0.25">
      <c r="A12" s="68"/>
      <c r="B12" s="68"/>
      <c r="C12" s="68"/>
      <c r="D12" s="68"/>
      <c r="E12" s="68"/>
    </row>
    <row r="13" spans="1:5" x14ac:dyDescent="0.25">
      <c r="A13" s="63" t="s">
        <v>38</v>
      </c>
      <c r="B13" s="63"/>
      <c r="C13" s="63"/>
      <c r="D13" s="63"/>
      <c r="E13" s="63"/>
    </row>
    <row r="14" spans="1:5" x14ac:dyDescent="0.25">
      <c r="A14" s="71" t="s">
        <v>17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x14ac:dyDescent="0.25">
      <c r="A16" s="63" t="s">
        <v>32</v>
      </c>
      <c r="B16" s="63"/>
      <c r="C16" s="63"/>
      <c r="D16" s="63"/>
      <c r="E16" s="63"/>
    </row>
    <row r="17" spans="1:7" ht="11.25" customHeight="1" x14ac:dyDescent="0.25">
      <c r="A17" s="71" t="s">
        <v>2</v>
      </c>
      <c r="B17" s="68"/>
      <c r="C17" s="68"/>
      <c r="D17" s="68"/>
      <c r="E17" s="68"/>
    </row>
    <row r="18" spans="1:7" ht="11.25" customHeight="1" x14ac:dyDescent="0.25">
      <c r="A18" s="20"/>
      <c r="B18" s="19"/>
      <c r="C18" s="19"/>
      <c r="D18" s="19"/>
      <c r="E18" s="19"/>
    </row>
    <row r="19" spans="1:7" x14ac:dyDescent="0.25">
      <c r="A19" s="63" t="s">
        <v>33</v>
      </c>
      <c r="B19" s="63"/>
      <c r="C19" s="63"/>
      <c r="D19" s="63"/>
      <c r="E19" s="63"/>
    </row>
    <row r="20" spans="1:7" ht="10.5" customHeight="1" x14ac:dyDescent="0.25">
      <c r="A20" s="71" t="s">
        <v>18</v>
      </c>
      <c r="B20" s="68"/>
      <c r="C20" s="68"/>
      <c r="D20" s="68"/>
      <c r="E20" s="68"/>
    </row>
    <row r="21" spans="1:7" x14ac:dyDescent="0.25">
      <c r="A21" s="68"/>
      <c r="B21" s="68"/>
      <c r="C21" s="68"/>
      <c r="D21" s="68"/>
      <c r="E21" s="68"/>
    </row>
    <row r="22" spans="1:7" ht="30.75" customHeight="1" x14ac:dyDescent="0.25">
      <c r="A22" s="63" t="s">
        <v>19</v>
      </c>
      <c r="B22" s="63"/>
      <c r="C22" s="63"/>
      <c r="D22" s="63"/>
      <c r="E22" s="63"/>
    </row>
    <row r="23" spans="1:7" x14ac:dyDescent="0.25">
      <c r="A23" s="68"/>
      <c r="B23" s="68"/>
      <c r="C23" s="68"/>
      <c r="D23" s="68"/>
      <c r="E23" s="68"/>
    </row>
    <row r="24" spans="1:7" ht="63.75" customHeight="1" x14ac:dyDescent="0.25">
      <c r="A24" s="63" t="s">
        <v>39</v>
      </c>
      <c r="B24" s="63"/>
      <c r="C24" s="63"/>
      <c r="D24" s="63"/>
      <c r="E24" s="63"/>
    </row>
    <row r="25" spans="1:7" ht="33.75" customHeight="1" x14ac:dyDescent="0.25">
      <c r="A25" s="67" t="s">
        <v>40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18">
        <v>200.9</v>
      </c>
      <c r="G26" s="18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928.15800000000013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1356.075</v>
      </c>
    </row>
    <row r="30" spans="1:7" ht="60" x14ac:dyDescent="0.25">
      <c r="A30" s="9" t="s">
        <v>28</v>
      </c>
      <c r="B30" s="11" t="s">
        <v>55</v>
      </c>
      <c r="C30" s="3" t="s">
        <v>5</v>
      </c>
      <c r="D30" s="3">
        <v>1.71</v>
      </c>
      <c r="E30" s="10">
        <f>D30*F26*G26</f>
        <v>1030.617</v>
      </c>
    </row>
    <row r="31" spans="1:7" ht="38.25" x14ac:dyDescent="0.25">
      <c r="A31" s="9" t="s">
        <v>27</v>
      </c>
      <c r="B31" s="11" t="s">
        <v>55</v>
      </c>
      <c r="C31" s="3" t="s">
        <v>5</v>
      </c>
      <c r="D31" s="3">
        <v>0.25</v>
      </c>
      <c r="E31" s="10">
        <f>D31*F26*G26</f>
        <v>150.67500000000001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2.76</v>
      </c>
      <c r="E33" s="10">
        <f>D33*F26*G26</f>
        <v>1663.4519999999998</v>
      </c>
    </row>
    <row r="34" spans="1:8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8" ht="15.75" thickBot="1" x14ac:dyDescent="0.3">
      <c r="A35" s="25" t="s">
        <v>46</v>
      </c>
      <c r="B35" s="26" t="s">
        <v>61</v>
      </c>
      <c r="C35" s="27" t="s">
        <v>48</v>
      </c>
      <c r="D35" s="27"/>
      <c r="E35" s="28">
        <v>108.55</v>
      </c>
    </row>
    <row r="36" spans="1:8" x14ac:dyDescent="0.25">
      <c r="A36" s="9"/>
      <c r="B36" s="11"/>
      <c r="C36" s="3"/>
      <c r="D36" s="3"/>
      <c r="E36" s="10"/>
    </row>
    <row r="37" spans="1:8" s="31" customFormat="1" ht="14.25" x14ac:dyDescent="0.2">
      <c r="A37" s="13" t="s">
        <v>36</v>
      </c>
      <c r="B37" s="14"/>
      <c r="C37" s="15"/>
      <c r="D37" s="15"/>
      <c r="E37" s="16">
        <f>SUM(E28:E36)</f>
        <v>6864.8170000000009</v>
      </c>
    </row>
    <row r="39" spans="1:8" ht="30.75" customHeight="1" x14ac:dyDescent="0.25">
      <c r="A39" s="63" t="s">
        <v>62</v>
      </c>
      <c r="B39" s="63"/>
      <c r="C39" s="63"/>
      <c r="D39" s="63"/>
      <c r="E39" s="63"/>
      <c r="F39" s="63" t="s">
        <v>52</v>
      </c>
      <c r="G39" s="63"/>
      <c r="H39" s="18">
        <v>4522.55</v>
      </c>
    </row>
    <row r="40" spans="1:8" ht="29.25" customHeight="1" x14ac:dyDescent="0.25">
      <c r="A40" s="63" t="s">
        <v>23</v>
      </c>
      <c r="B40" s="63"/>
      <c r="C40" s="63"/>
      <c r="D40" s="63"/>
      <c r="E40" s="63"/>
      <c r="F40" s="18" t="s">
        <v>53</v>
      </c>
    </row>
    <row r="41" spans="1:8" x14ac:dyDescent="0.25">
      <c r="A41" s="63" t="s">
        <v>22</v>
      </c>
      <c r="B41" s="63"/>
      <c r="C41" s="63"/>
      <c r="D41" s="63"/>
      <c r="E41" s="63"/>
      <c r="F41" s="31" t="s">
        <v>54</v>
      </c>
      <c r="G41" s="31"/>
      <c r="H41" s="32">
        <f>H39+H40-E37</f>
        <v>-2342.2670000000007</v>
      </c>
    </row>
    <row r="42" spans="1:8" x14ac:dyDescent="0.25">
      <c r="A42" s="63" t="s">
        <v>44</v>
      </c>
      <c r="B42" s="63"/>
      <c r="C42" s="63"/>
      <c r="D42" s="63"/>
      <c r="E42" s="63"/>
    </row>
    <row r="43" spans="1:8" x14ac:dyDescent="0.25">
      <c r="A43" s="63" t="s">
        <v>20</v>
      </c>
      <c r="B43" s="63"/>
      <c r="C43" s="63"/>
      <c r="D43" s="63"/>
      <c r="E43" s="63"/>
    </row>
    <row r="44" spans="1:8" x14ac:dyDescent="0.25">
      <c r="A44" s="64" t="s">
        <v>6</v>
      </c>
      <c r="B44" s="64"/>
      <c r="C44" s="64"/>
      <c r="D44" s="64"/>
      <c r="E44" s="64"/>
    </row>
    <row r="45" spans="1:8" x14ac:dyDescent="0.25">
      <c r="A45" s="63" t="s">
        <v>20</v>
      </c>
      <c r="B45" s="63"/>
      <c r="C45" s="63"/>
      <c r="D45" s="63"/>
      <c r="E45" s="63"/>
    </row>
    <row r="46" spans="1:8" x14ac:dyDescent="0.25">
      <c r="A46" s="65" t="s">
        <v>42</v>
      </c>
      <c r="B46" s="65"/>
      <c r="C46" s="65"/>
      <c r="D46" s="65"/>
      <c r="E46" s="65"/>
    </row>
    <row r="47" spans="1:8" x14ac:dyDescent="0.25">
      <c r="B47" s="62" t="s">
        <v>21</v>
      </c>
      <c r="C47" s="62"/>
      <c r="D47" s="62"/>
      <c r="E47" s="8" t="s">
        <v>7</v>
      </c>
    </row>
    <row r="48" spans="1:8" x14ac:dyDescent="0.25">
      <c r="A48" s="20"/>
      <c r="B48" s="20"/>
      <c r="C48" s="20"/>
      <c r="D48" s="20"/>
      <c r="E48" s="20"/>
    </row>
    <row r="49" spans="1:5" x14ac:dyDescent="0.25">
      <c r="A49" s="66" t="s">
        <v>43</v>
      </c>
      <c r="B49" s="66"/>
      <c r="C49" s="66"/>
      <c r="D49" s="66"/>
      <c r="E49" s="66"/>
    </row>
    <row r="50" spans="1:5" x14ac:dyDescent="0.25">
      <c r="B50" s="62" t="s">
        <v>21</v>
      </c>
      <c r="C50" s="62"/>
      <c r="D50" s="62"/>
      <c r="E50" s="8" t="s">
        <v>7</v>
      </c>
    </row>
    <row r="54" spans="1:5" s="2" customFormat="1" x14ac:dyDescent="0.25">
      <c r="A54" s="17" t="s">
        <v>56</v>
      </c>
    </row>
    <row r="55" spans="1:5" s="2" customFormat="1" x14ac:dyDescent="0.25">
      <c r="A55" s="2" t="s">
        <v>57</v>
      </c>
      <c r="B55" s="36">
        <v>4522.55</v>
      </c>
    </row>
    <row r="56" spans="1:5" s="2" customFormat="1" ht="15.75" x14ac:dyDescent="0.25">
      <c r="A56" s="37" t="s">
        <v>58</v>
      </c>
      <c r="B56" s="38">
        <v>18050.849999999999</v>
      </c>
    </row>
    <row r="57" spans="1:5" s="2" customFormat="1" x14ac:dyDescent="0.25">
      <c r="A57" s="2" t="s">
        <v>59</v>
      </c>
      <c r="B57" s="38">
        <v>14796</v>
      </c>
    </row>
    <row r="58" spans="1:5" s="2" customFormat="1" x14ac:dyDescent="0.25">
      <c r="A58" s="39" t="s">
        <v>60</v>
      </c>
      <c r="B58" s="36">
        <f>B55+B57-('1 кв.'!E37+'2 кв.'!E37)</f>
        <v>6444.8139999999985</v>
      </c>
    </row>
  </sheetData>
  <mergeCells count="35">
    <mergeCell ref="A8:E8"/>
    <mergeCell ref="A1:E1"/>
    <mergeCell ref="A2:E2"/>
    <mergeCell ref="D4:E4"/>
    <mergeCell ref="A6:E6"/>
    <mergeCell ref="A7:E7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2:E22"/>
    <mergeCell ref="A23:E23"/>
    <mergeCell ref="A24:E24"/>
    <mergeCell ref="A25:E25"/>
    <mergeCell ref="A26:E26"/>
    <mergeCell ref="A46:E46"/>
    <mergeCell ref="B47:D47"/>
    <mergeCell ref="A49:E49"/>
    <mergeCell ref="B50:D50"/>
    <mergeCell ref="F39:G39"/>
    <mergeCell ref="A40:E40"/>
    <mergeCell ref="A41:E41"/>
    <mergeCell ref="A42:E42"/>
    <mergeCell ref="A43:E43"/>
    <mergeCell ref="A44:E44"/>
    <mergeCell ref="A45:E45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24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35" customWidth="1"/>
    <col min="2" max="2" width="20.28515625" style="35" customWidth="1"/>
    <col min="3" max="3" width="13" style="35" customWidth="1"/>
    <col min="4" max="4" width="16.140625" style="35" customWidth="1"/>
    <col min="5" max="5" width="14.140625" style="35" customWidth="1"/>
    <col min="6" max="7" width="9.140625" style="35"/>
    <col min="8" max="8" width="16" style="35" customWidth="1"/>
    <col min="9" max="16384" width="9.140625" style="35"/>
  </cols>
  <sheetData>
    <row r="1" spans="1:5" ht="15.75" x14ac:dyDescent="0.25">
      <c r="A1" s="77" t="s">
        <v>12</v>
      </c>
      <c r="B1" s="77"/>
      <c r="C1" s="77"/>
      <c r="D1" s="77"/>
      <c r="E1" s="77"/>
    </row>
    <row r="2" spans="1:5" ht="30" customHeight="1" x14ac:dyDescent="0.25">
      <c r="A2" s="72" t="s">
        <v>13</v>
      </c>
      <c r="B2" s="72"/>
      <c r="C2" s="72"/>
      <c r="D2" s="72"/>
      <c r="E2" s="72"/>
    </row>
    <row r="3" spans="1:5" x14ac:dyDescent="0.25">
      <c r="A3" s="33"/>
      <c r="B3" s="33"/>
      <c r="C3" s="33"/>
      <c r="D3" s="33"/>
      <c r="E3" s="33"/>
    </row>
    <row r="4" spans="1:5" s="30" customFormat="1" ht="15.75" x14ac:dyDescent="0.25">
      <c r="A4" s="7" t="s">
        <v>14</v>
      </c>
      <c r="B4" s="29"/>
      <c r="C4" s="29"/>
      <c r="D4" s="76" t="s">
        <v>63</v>
      </c>
      <c r="E4" s="76"/>
    </row>
    <row r="5" spans="1:5" x14ac:dyDescent="0.25">
      <c r="A5" s="33"/>
      <c r="B5" s="33"/>
      <c r="C5" s="33"/>
      <c r="D5" s="33"/>
      <c r="E5" s="33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37</v>
      </c>
      <c r="B7" s="75"/>
      <c r="C7" s="75"/>
      <c r="D7" s="75"/>
      <c r="E7" s="75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68"/>
      <c r="B9" s="68"/>
      <c r="C9" s="68"/>
      <c r="D9" s="68"/>
      <c r="E9" s="68"/>
    </row>
    <row r="10" spans="1:5" x14ac:dyDescent="0.25">
      <c r="A10" s="63" t="s">
        <v>41</v>
      </c>
      <c r="B10" s="63"/>
      <c r="C10" s="63"/>
      <c r="D10" s="63"/>
      <c r="E10" s="63"/>
    </row>
    <row r="11" spans="1:5" ht="30" customHeight="1" x14ac:dyDescent="0.25">
      <c r="A11" s="69" t="s">
        <v>51</v>
      </c>
      <c r="B11" s="70"/>
      <c r="C11" s="70"/>
      <c r="D11" s="70"/>
      <c r="E11" s="70"/>
    </row>
    <row r="12" spans="1:5" x14ac:dyDescent="0.25">
      <c r="A12" s="68"/>
      <c r="B12" s="68"/>
      <c r="C12" s="68"/>
      <c r="D12" s="68"/>
      <c r="E12" s="68"/>
    </row>
    <row r="13" spans="1:5" ht="32.25" customHeight="1" x14ac:dyDescent="0.25">
      <c r="A13" s="63" t="s">
        <v>38</v>
      </c>
      <c r="B13" s="63"/>
      <c r="C13" s="63"/>
      <c r="D13" s="63"/>
      <c r="E13" s="63"/>
    </row>
    <row r="14" spans="1:5" x14ac:dyDescent="0.25">
      <c r="A14" s="71" t="s">
        <v>17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x14ac:dyDescent="0.25">
      <c r="A16" s="63" t="s">
        <v>32</v>
      </c>
      <c r="B16" s="63"/>
      <c r="C16" s="63"/>
      <c r="D16" s="63"/>
      <c r="E16" s="63"/>
    </row>
    <row r="17" spans="1:7" x14ac:dyDescent="0.25">
      <c r="A17" s="71" t="s">
        <v>2</v>
      </c>
      <c r="B17" s="68"/>
      <c r="C17" s="68"/>
      <c r="D17" s="68"/>
      <c r="E17" s="68"/>
    </row>
    <row r="18" spans="1:7" x14ac:dyDescent="0.25">
      <c r="A18" s="34"/>
      <c r="B18" s="33"/>
      <c r="C18" s="33"/>
      <c r="D18" s="33"/>
      <c r="E18" s="33"/>
    </row>
    <row r="19" spans="1:7" x14ac:dyDescent="0.25">
      <c r="A19" s="63" t="s">
        <v>33</v>
      </c>
      <c r="B19" s="63"/>
      <c r="C19" s="63"/>
      <c r="D19" s="63"/>
      <c r="E19" s="63"/>
    </row>
    <row r="20" spans="1:7" x14ac:dyDescent="0.25">
      <c r="A20" s="71" t="s">
        <v>18</v>
      </c>
      <c r="B20" s="68"/>
      <c r="C20" s="68"/>
      <c r="D20" s="68"/>
      <c r="E20" s="68"/>
    </row>
    <row r="21" spans="1:7" x14ac:dyDescent="0.25">
      <c r="A21" s="68"/>
      <c r="B21" s="68"/>
      <c r="C21" s="68"/>
      <c r="D21" s="68"/>
      <c r="E21" s="68"/>
    </row>
    <row r="22" spans="1:7" ht="27.75" customHeight="1" x14ac:dyDescent="0.25">
      <c r="A22" s="63" t="s">
        <v>19</v>
      </c>
      <c r="B22" s="63"/>
      <c r="C22" s="63"/>
      <c r="D22" s="63"/>
      <c r="E22" s="63"/>
    </row>
    <row r="23" spans="1:7" x14ac:dyDescent="0.25">
      <c r="A23" s="68"/>
      <c r="B23" s="68"/>
      <c r="C23" s="68"/>
      <c r="D23" s="68"/>
      <c r="E23" s="68"/>
    </row>
    <row r="24" spans="1:7" ht="63.75" customHeight="1" x14ac:dyDescent="0.25">
      <c r="A24" s="63" t="s">
        <v>39</v>
      </c>
      <c r="B24" s="63"/>
      <c r="C24" s="63"/>
      <c r="D24" s="63"/>
      <c r="E24" s="63"/>
    </row>
    <row r="25" spans="1:7" ht="28.5" customHeight="1" x14ac:dyDescent="0.25">
      <c r="A25" s="67" t="s">
        <v>40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35">
        <v>200.9</v>
      </c>
      <c r="G26" s="35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928.15800000000013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1410.318</v>
      </c>
    </row>
    <row r="30" spans="1:7" ht="60" x14ac:dyDescent="0.25">
      <c r="A30" s="9" t="s">
        <v>28</v>
      </c>
      <c r="B30" s="11" t="s">
        <v>55</v>
      </c>
      <c r="C30" s="3" t="s">
        <v>5</v>
      </c>
      <c r="D30" s="3">
        <v>1.71</v>
      </c>
      <c r="E30" s="10">
        <f>D30*F26*G26</f>
        <v>1030.617</v>
      </c>
    </row>
    <row r="31" spans="1:7" ht="38.25" x14ac:dyDescent="0.25">
      <c r="A31" s="9" t="s">
        <v>27</v>
      </c>
      <c r="B31" s="11" t="s">
        <v>55</v>
      </c>
      <c r="C31" s="3" t="s">
        <v>5</v>
      </c>
      <c r="D31" s="3">
        <v>0.25</v>
      </c>
      <c r="E31" s="10">
        <f>D31*F26*G26</f>
        <v>150.67500000000001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2.76</v>
      </c>
      <c r="E33" s="10">
        <f>D33*F26*G26</f>
        <v>1663.4519999999998</v>
      </c>
    </row>
    <row r="34" spans="1:8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8" ht="15.75" thickBot="1" x14ac:dyDescent="0.3">
      <c r="A35" s="25" t="s">
        <v>46</v>
      </c>
      <c r="B35" s="26" t="s">
        <v>64</v>
      </c>
      <c r="C35" s="27" t="s">
        <v>48</v>
      </c>
      <c r="D35" s="27"/>
      <c r="E35" s="28">
        <v>154.4</v>
      </c>
    </row>
    <row r="36" spans="1:8" x14ac:dyDescent="0.25">
      <c r="A36" s="9"/>
      <c r="B36" s="11"/>
      <c r="C36" s="3"/>
      <c r="D36" s="3"/>
      <c r="E36" s="10"/>
    </row>
    <row r="37" spans="1:8" s="31" customFormat="1" ht="14.25" x14ac:dyDescent="0.2">
      <c r="A37" s="13" t="s">
        <v>36</v>
      </c>
      <c r="B37" s="14"/>
      <c r="C37" s="15"/>
      <c r="D37" s="15"/>
      <c r="E37" s="16">
        <f>SUM(E28:E36)</f>
        <v>6964.9099999999989</v>
      </c>
    </row>
    <row r="39" spans="1:8" ht="30.75" customHeight="1" x14ac:dyDescent="0.25">
      <c r="A39" s="63" t="s">
        <v>65</v>
      </c>
      <c r="B39" s="63"/>
      <c r="C39" s="63"/>
      <c r="D39" s="63"/>
      <c r="E39" s="63"/>
      <c r="F39" s="63"/>
      <c r="G39" s="63"/>
    </row>
    <row r="40" spans="1:8" ht="29.25" customHeight="1" x14ac:dyDescent="0.25">
      <c r="A40" s="63" t="s">
        <v>23</v>
      </c>
      <c r="B40" s="63"/>
      <c r="C40" s="63"/>
      <c r="D40" s="63"/>
      <c r="E40" s="63"/>
    </row>
    <row r="41" spans="1:8" x14ac:dyDescent="0.25">
      <c r="A41" s="63" t="s">
        <v>22</v>
      </c>
      <c r="B41" s="63"/>
      <c r="C41" s="63"/>
      <c r="D41" s="63"/>
      <c r="E41" s="63"/>
      <c r="F41" s="31"/>
      <c r="G41" s="31"/>
      <c r="H41" s="32"/>
    </row>
    <row r="42" spans="1:8" ht="31.5" customHeight="1" x14ac:dyDescent="0.25">
      <c r="A42" s="63" t="s">
        <v>44</v>
      </c>
      <c r="B42" s="63"/>
      <c r="C42" s="63"/>
      <c r="D42" s="63"/>
      <c r="E42" s="63"/>
    </row>
    <row r="43" spans="1:8" x14ac:dyDescent="0.25">
      <c r="A43" s="63" t="s">
        <v>20</v>
      </c>
      <c r="B43" s="63"/>
      <c r="C43" s="63"/>
      <c r="D43" s="63"/>
      <c r="E43" s="63"/>
    </row>
    <row r="44" spans="1:8" x14ac:dyDescent="0.25">
      <c r="A44" s="64" t="s">
        <v>6</v>
      </c>
      <c r="B44" s="64"/>
      <c r="C44" s="64"/>
      <c r="D44" s="64"/>
      <c r="E44" s="64"/>
    </row>
    <row r="45" spans="1:8" x14ac:dyDescent="0.25">
      <c r="A45" s="63" t="s">
        <v>20</v>
      </c>
      <c r="B45" s="63"/>
      <c r="C45" s="63"/>
      <c r="D45" s="63"/>
      <c r="E45" s="63"/>
    </row>
    <row r="46" spans="1:8" x14ac:dyDescent="0.25">
      <c r="A46" s="65" t="s">
        <v>42</v>
      </c>
      <c r="B46" s="65"/>
      <c r="C46" s="65"/>
      <c r="D46" s="65"/>
      <c r="E46" s="65"/>
    </row>
    <row r="47" spans="1:8" x14ac:dyDescent="0.25">
      <c r="B47" s="62" t="s">
        <v>21</v>
      </c>
      <c r="C47" s="62"/>
      <c r="D47" s="62"/>
      <c r="E47" s="8" t="s">
        <v>7</v>
      </c>
    </row>
    <row r="48" spans="1:8" x14ac:dyDescent="0.25">
      <c r="A48" s="34"/>
      <c r="B48" s="34"/>
      <c r="C48" s="34"/>
      <c r="D48" s="34"/>
      <c r="E48" s="34"/>
    </row>
    <row r="49" spans="1:5" x14ac:dyDescent="0.25">
      <c r="A49" s="66" t="s">
        <v>43</v>
      </c>
      <c r="B49" s="66"/>
      <c r="C49" s="66"/>
      <c r="D49" s="66"/>
      <c r="E49" s="66"/>
    </row>
    <row r="50" spans="1:5" x14ac:dyDescent="0.25">
      <c r="B50" s="62" t="s">
        <v>21</v>
      </c>
      <c r="C50" s="62"/>
      <c r="D50" s="62"/>
      <c r="E50" s="8" t="s">
        <v>7</v>
      </c>
    </row>
    <row r="54" spans="1:5" s="2" customFormat="1" x14ac:dyDescent="0.25">
      <c r="A54" s="17" t="s">
        <v>56</v>
      </c>
    </row>
    <row r="55" spans="1:5" s="2" customFormat="1" x14ac:dyDescent="0.25">
      <c r="A55" s="2" t="s">
        <v>57</v>
      </c>
      <c r="B55" s="36">
        <v>4522.55</v>
      </c>
    </row>
    <row r="56" spans="1:5" s="2" customFormat="1" ht="15.75" x14ac:dyDescent="0.25">
      <c r="A56" s="37" t="s">
        <v>58</v>
      </c>
      <c r="B56" s="38">
        <v>27555.42</v>
      </c>
    </row>
    <row r="57" spans="1:5" s="2" customFormat="1" x14ac:dyDescent="0.25">
      <c r="A57" s="2" t="s">
        <v>59</v>
      </c>
      <c r="B57" s="38">
        <v>24134.31</v>
      </c>
    </row>
    <row r="58" spans="1:5" s="2" customFormat="1" x14ac:dyDescent="0.25">
      <c r="A58" s="39" t="s">
        <v>60</v>
      </c>
      <c r="B58" s="36">
        <f>B55+B57-('1 кв.'!E37+'2 кв.'!E37+E37)</f>
        <v>8818.2139999999999</v>
      </c>
    </row>
  </sheetData>
  <mergeCells count="35">
    <mergeCell ref="A45:E45"/>
    <mergeCell ref="A46:E46"/>
    <mergeCell ref="B47:D47"/>
    <mergeCell ref="A49:E49"/>
    <mergeCell ref="B50:D50"/>
    <mergeCell ref="F39:G39"/>
    <mergeCell ref="A40:E40"/>
    <mergeCell ref="A41:E41"/>
    <mergeCell ref="A42:E42"/>
    <mergeCell ref="A43:E43"/>
    <mergeCell ref="A44:E44"/>
    <mergeCell ref="A22:E22"/>
    <mergeCell ref="A23:E23"/>
    <mergeCell ref="A24:E24"/>
    <mergeCell ref="A25:E25"/>
    <mergeCell ref="A26:E26"/>
    <mergeCell ref="A39:E39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8:E8"/>
    <mergeCell ref="A1:E1"/>
    <mergeCell ref="A2:E2"/>
    <mergeCell ref="D4:E4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topLeftCell="A49" zoomScaleNormal="100" zoomScaleSheetLayoutView="100" workbookViewId="0">
      <selection activeCell="G44" sqref="G44"/>
    </sheetView>
  </sheetViews>
  <sheetFormatPr defaultColWidth="9.140625" defaultRowHeight="15" x14ac:dyDescent="0.25"/>
  <cols>
    <col min="1" max="1" width="31.5703125" style="40" customWidth="1"/>
    <col min="2" max="2" width="20.28515625" style="40" customWidth="1"/>
    <col min="3" max="3" width="13" style="40" customWidth="1"/>
    <col min="4" max="4" width="16.140625" style="40" customWidth="1"/>
    <col min="5" max="5" width="14.140625" style="40" customWidth="1"/>
    <col min="6" max="7" width="9.140625" style="40"/>
    <col min="8" max="8" width="16" style="40" customWidth="1"/>
    <col min="9" max="16384" width="9.140625" style="40"/>
  </cols>
  <sheetData>
    <row r="1" spans="1:5" ht="15.75" x14ac:dyDescent="0.25">
      <c r="A1" s="77" t="s">
        <v>12</v>
      </c>
      <c r="B1" s="77"/>
      <c r="C1" s="77"/>
      <c r="D1" s="77"/>
      <c r="E1" s="77"/>
    </row>
    <row r="2" spans="1:5" ht="37.5" customHeight="1" x14ac:dyDescent="0.25">
      <c r="A2" s="72" t="s">
        <v>13</v>
      </c>
      <c r="B2" s="72"/>
      <c r="C2" s="72"/>
      <c r="D2" s="72"/>
      <c r="E2" s="72"/>
    </row>
    <row r="3" spans="1:5" x14ac:dyDescent="0.25">
      <c r="A3" s="41"/>
      <c r="B3" s="41"/>
      <c r="C3" s="41"/>
      <c r="D3" s="41"/>
      <c r="E3" s="41"/>
    </row>
    <row r="4" spans="1:5" s="30" customFormat="1" ht="15.75" x14ac:dyDescent="0.25">
      <c r="A4" s="7" t="s">
        <v>14</v>
      </c>
      <c r="B4" s="29"/>
      <c r="C4" s="29"/>
      <c r="D4" s="76" t="s">
        <v>66</v>
      </c>
      <c r="E4" s="76"/>
    </row>
    <row r="5" spans="1:5" x14ac:dyDescent="0.25">
      <c r="A5" s="41"/>
      <c r="B5" s="41"/>
      <c r="C5" s="41"/>
      <c r="D5" s="41"/>
      <c r="E5" s="41"/>
    </row>
    <row r="6" spans="1:5" x14ac:dyDescent="0.25">
      <c r="A6" s="63" t="s">
        <v>0</v>
      </c>
      <c r="B6" s="63"/>
      <c r="C6" s="63"/>
      <c r="D6" s="63"/>
      <c r="E6" s="63"/>
    </row>
    <row r="7" spans="1:5" x14ac:dyDescent="0.25">
      <c r="A7" s="75" t="s">
        <v>37</v>
      </c>
      <c r="B7" s="75"/>
      <c r="C7" s="75"/>
      <c r="D7" s="75"/>
      <c r="E7" s="75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68"/>
      <c r="B9" s="68"/>
      <c r="C9" s="68"/>
      <c r="D9" s="68"/>
      <c r="E9" s="68"/>
    </row>
    <row r="10" spans="1:5" x14ac:dyDescent="0.25">
      <c r="A10" s="63" t="s">
        <v>41</v>
      </c>
      <c r="B10" s="63"/>
      <c r="C10" s="63"/>
      <c r="D10" s="63"/>
      <c r="E10" s="63"/>
    </row>
    <row r="11" spans="1:5" ht="24.75" customHeight="1" x14ac:dyDescent="0.25">
      <c r="A11" s="69" t="s">
        <v>51</v>
      </c>
      <c r="B11" s="70"/>
      <c r="C11" s="70"/>
      <c r="D11" s="70"/>
      <c r="E11" s="70"/>
    </row>
    <row r="12" spans="1:5" ht="17.25" customHeight="1" x14ac:dyDescent="0.25">
      <c r="A12" s="68"/>
      <c r="B12" s="68"/>
      <c r="C12" s="68"/>
      <c r="D12" s="68"/>
      <c r="E12" s="68"/>
    </row>
    <row r="13" spans="1:5" ht="31.5" customHeight="1" x14ac:dyDescent="0.25">
      <c r="A13" s="63" t="s">
        <v>38</v>
      </c>
      <c r="B13" s="63"/>
      <c r="C13" s="63"/>
      <c r="D13" s="63"/>
      <c r="E13" s="63"/>
    </row>
    <row r="14" spans="1:5" ht="20.25" customHeight="1" x14ac:dyDescent="0.25">
      <c r="A14" s="71" t="s">
        <v>17</v>
      </c>
      <c r="B14" s="68"/>
      <c r="C14" s="68"/>
      <c r="D14" s="68"/>
      <c r="E14" s="68"/>
    </row>
    <row r="15" spans="1:5" x14ac:dyDescent="0.25">
      <c r="A15" s="68"/>
      <c r="B15" s="68"/>
      <c r="C15" s="68"/>
      <c r="D15" s="68"/>
      <c r="E15" s="68"/>
    </row>
    <row r="16" spans="1:5" ht="18" customHeight="1" x14ac:dyDescent="0.25">
      <c r="A16" s="63" t="s">
        <v>32</v>
      </c>
      <c r="B16" s="63"/>
      <c r="C16" s="63"/>
      <c r="D16" s="63"/>
      <c r="E16" s="63"/>
    </row>
    <row r="17" spans="1:7" x14ac:dyDescent="0.25">
      <c r="A17" s="71" t="s">
        <v>2</v>
      </c>
      <c r="B17" s="68"/>
      <c r="C17" s="68"/>
      <c r="D17" s="68"/>
      <c r="E17" s="68"/>
    </row>
    <row r="18" spans="1:7" x14ac:dyDescent="0.25">
      <c r="A18" s="42"/>
      <c r="B18" s="41"/>
      <c r="C18" s="41"/>
      <c r="D18" s="41"/>
      <c r="E18" s="41"/>
    </row>
    <row r="19" spans="1:7" x14ac:dyDescent="0.25">
      <c r="A19" s="63" t="s">
        <v>33</v>
      </c>
      <c r="B19" s="63"/>
      <c r="C19" s="63"/>
      <c r="D19" s="63"/>
      <c r="E19" s="63"/>
    </row>
    <row r="20" spans="1:7" x14ac:dyDescent="0.25">
      <c r="A20" s="71" t="s">
        <v>18</v>
      </c>
      <c r="B20" s="68"/>
      <c r="C20" s="68"/>
      <c r="D20" s="68"/>
      <c r="E20" s="68"/>
    </row>
    <row r="21" spans="1:7" x14ac:dyDescent="0.25">
      <c r="A21" s="68"/>
      <c r="B21" s="68"/>
      <c r="C21" s="68"/>
      <c r="D21" s="68"/>
      <c r="E21" s="68"/>
    </row>
    <row r="22" spans="1:7" ht="29.25" customHeight="1" x14ac:dyDescent="0.25">
      <c r="A22" s="63" t="s">
        <v>19</v>
      </c>
      <c r="B22" s="63"/>
      <c r="C22" s="63"/>
      <c r="D22" s="63"/>
      <c r="E22" s="63"/>
    </row>
    <row r="23" spans="1:7" x14ac:dyDescent="0.25">
      <c r="A23" s="68"/>
      <c r="B23" s="68"/>
      <c r="C23" s="68"/>
      <c r="D23" s="68"/>
      <c r="E23" s="68"/>
    </row>
    <row r="24" spans="1:7" ht="63.75" customHeight="1" x14ac:dyDescent="0.25">
      <c r="A24" s="63" t="s">
        <v>39</v>
      </c>
      <c r="B24" s="63"/>
      <c r="C24" s="63"/>
      <c r="D24" s="63"/>
      <c r="E24" s="63"/>
    </row>
    <row r="25" spans="1:7" ht="28.5" customHeight="1" x14ac:dyDescent="0.25">
      <c r="A25" s="67" t="s">
        <v>40</v>
      </c>
      <c r="B25" s="67"/>
      <c r="C25" s="67"/>
      <c r="D25" s="67"/>
      <c r="E25" s="67"/>
    </row>
    <row r="26" spans="1:7" x14ac:dyDescent="0.25">
      <c r="A26" s="67"/>
      <c r="B26" s="67"/>
      <c r="C26" s="67"/>
      <c r="D26" s="67"/>
      <c r="E26" s="67"/>
      <c r="F26" s="40">
        <v>200.9</v>
      </c>
      <c r="G26" s="40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928.15800000000013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1410.318</v>
      </c>
    </row>
    <row r="30" spans="1:7" ht="60" x14ac:dyDescent="0.25">
      <c r="A30" s="9" t="s">
        <v>28</v>
      </c>
      <c r="B30" s="11" t="s">
        <v>55</v>
      </c>
      <c r="C30" s="3" t="s">
        <v>5</v>
      </c>
      <c r="D30" s="3">
        <v>1.71</v>
      </c>
      <c r="E30" s="10">
        <f>D30*F26*G26</f>
        <v>1030.617</v>
      </c>
    </row>
    <row r="31" spans="1:7" ht="38.25" x14ac:dyDescent="0.25">
      <c r="A31" s="9" t="s">
        <v>27</v>
      </c>
      <c r="B31" s="11" t="s">
        <v>55</v>
      </c>
      <c r="C31" s="3" t="s">
        <v>5</v>
      </c>
      <c r="D31" s="3">
        <v>0.25</v>
      </c>
      <c r="E31" s="10">
        <f>D31*F26*G26</f>
        <v>150.67500000000001</v>
      </c>
    </row>
    <row r="32" spans="1:7" ht="60" x14ac:dyDescent="0.25">
      <c r="A32" s="9" t="s">
        <v>35</v>
      </c>
      <c r="B32" s="11" t="s">
        <v>31</v>
      </c>
      <c r="C32" s="3" t="s">
        <v>5</v>
      </c>
      <c r="D32" s="3">
        <v>0.4</v>
      </c>
      <c r="E32" s="10">
        <v>0</v>
      </c>
    </row>
    <row r="33" spans="1:8" x14ac:dyDescent="0.25">
      <c r="A33" s="9" t="s">
        <v>29</v>
      </c>
      <c r="B33" s="11" t="s">
        <v>34</v>
      </c>
      <c r="C33" s="3" t="s">
        <v>5</v>
      </c>
      <c r="D33" s="3">
        <v>2.76</v>
      </c>
      <c r="E33" s="10">
        <f>D33*F26*G26</f>
        <v>1663.4519999999998</v>
      </c>
    </row>
    <row r="34" spans="1:8" ht="15.75" thickBot="1" x14ac:dyDescent="0.3">
      <c r="A34" s="25" t="s">
        <v>45</v>
      </c>
      <c r="B34" s="26" t="s">
        <v>34</v>
      </c>
      <c r="C34" s="27" t="s">
        <v>5</v>
      </c>
      <c r="D34" s="27">
        <v>2.7</v>
      </c>
      <c r="E34" s="28">
        <f>D34*F26*G26</f>
        <v>1627.2900000000002</v>
      </c>
    </row>
    <row r="35" spans="1:8" ht="15.75" thickBot="1" x14ac:dyDescent="0.3">
      <c r="A35" s="25" t="s">
        <v>46</v>
      </c>
      <c r="B35" s="26" t="s">
        <v>67</v>
      </c>
      <c r="C35" s="27" t="s">
        <v>48</v>
      </c>
      <c r="D35" s="27"/>
      <c r="E35" s="28">
        <v>0</v>
      </c>
    </row>
    <row r="36" spans="1:8" x14ac:dyDescent="0.25">
      <c r="A36" s="9"/>
      <c r="B36" s="11"/>
      <c r="C36" s="3"/>
      <c r="D36" s="3"/>
      <c r="E36" s="10"/>
    </row>
    <row r="37" spans="1:8" s="31" customFormat="1" ht="14.25" x14ac:dyDescent="0.2">
      <c r="A37" s="13" t="s">
        <v>36</v>
      </c>
      <c r="B37" s="14"/>
      <c r="C37" s="15"/>
      <c r="D37" s="15"/>
      <c r="E37" s="16">
        <f>SUM(E28:E36)</f>
        <v>6810.5099999999993</v>
      </c>
    </row>
    <row r="39" spans="1:8" ht="40.5" customHeight="1" x14ac:dyDescent="0.25">
      <c r="A39" s="63" t="s">
        <v>85</v>
      </c>
      <c r="B39" s="63"/>
      <c r="C39" s="63"/>
      <c r="D39" s="63"/>
      <c r="E39" s="63"/>
      <c r="F39" s="63"/>
      <c r="G39" s="63"/>
    </row>
    <row r="40" spans="1:8" ht="37.5" customHeight="1" x14ac:dyDescent="0.25">
      <c r="A40" s="63" t="s">
        <v>23</v>
      </c>
      <c r="B40" s="63"/>
      <c r="C40" s="63"/>
      <c r="D40" s="63"/>
      <c r="E40" s="63"/>
    </row>
    <row r="41" spans="1:8" x14ac:dyDescent="0.25">
      <c r="A41" s="63" t="s">
        <v>22</v>
      </c>
      <c r="B41" s="63"/>
      <c r="C41" s="63"/>
      <c r="D41" s="63"/>
      <c r="E41" s="63"/>
      <c r="F41" s="31"/>
      <c r="G41" s="31"/>
      <c r="H41" s="32"/>
    </row>
    <row r="42" spans="1:8" ht="34.5" customHeight="1" x14ac:dyDescent="0.25">
      <c r="A42" s="63" t="s">
        <v>44</v>
      </c>
      <c r="B42" s="63"/>
      <c r="C42" s="63"/>
      <c r="D42" s="63"/>
      <c r="E42" s="63"/>
    </row>
    <row r="43" spans="1:8" x14ac:dyDescent="0.25">
      <c r="A43" s="63" t="s">
        <v>20</v>
      </c>
      <c r="B43" s="63"/>
      <c r="C43" s="63"/>
      <c r="D43" s="63"/>
      <c r="E43" s="63"/>
    </row>
    <row r="44" spans="1:8" x14ac:dyDescent="0.25">
      <c r="A44" s="64" t="s">
        <v>6</v>
      </c>
      <c r="B44" s="64"/>
      <c r="C44" s="64"/>
      <c r="D44" s="64"/>
      <c r="E44" s="64"/>
    </row>
    <row r="45" spans="1:8" x14ac:dyDescent="0.25">
      <c r="A45" s="63" t="s">
        <v>20</v>
      </c>
      <c r="B45" s="63"/>
      <c r="C45" s="63"/>
      <c r="D45" s="63"/>
      <c r="E45" s="63"/>
    </row>
    <row r="46" spans="1:8" x14ac:dyDescent="0.25">
      <c r="A46" s="65" t="s">
        <v>42</v>
      </c>
      <c r="B46" s="65"/>
      <c r="C46" s="65"/>
      <c r="D46" s="65"/>
      <c r="E46" s="65"/>
    </row>
    <row r="47" spans="1:8" x14ac:dyDescent="0.25">
      <c r="B47" s="62" t="s">
        <v>21</v>
      </c>
      <c r="C47" s="62"/>
      <c r="D47" s="62"/>
      <c r="E47" s="8" t="s">
        <v>7</v>
      </c>
    </row>
    <row r="48" spans="1:8" x14ac:dyDescent="0.25">
      <c r="A48" s="42"/>
      <c r="B48" s="42"/>
      <c r="C48" s="42"/>
      <c r="D48" s="42"/>
      <c r="E48" s="42"/>
    </row>
    <row r="49" spans="1:5" x14ac:dyDescent="0.25">
      <c r="A49" s="66" t="s">
        <v>43</v>
      </c>
      <c r="B49" s="66"/>
      <c r="C49" s="66"/>
      <c r="D49" s="66"/>
      <c r="E49" s="66"/>
    </row>
    <row r="50" spans="1:5" x14ac:dyDescent="0.25">
      <c r="B50" s="62" t="s">
        <v>21</v>
      </c>
      <c r="C50" s="62"/>
      <c r="D50" s="62"/>
      <c r="E50" s="8" t="s">
        <v>7</v>
      </c>
    </row>
    <row r="54" spans="1:5" s="2" customFormat="1" x14ac:dyDescent="0.25">
      <c r="A54" s="17" t="s">
        <v>56</v>
      </c>
    </row>
    <row r="55" spans="1:5" s="2" customFormat="1" x14ac:dyDescent="0.25">
      <c r="A55" s="2" t="s">
        <v>57</v>
      </c>
      <c r="B55" s="36">
        <v>4522.55</v>
      </c>
    </row>
    <row r="56" spans="1:5" s="2" customFormat="1" ht="15.75" x14ac:dyDescent="0.25">
      <c r="A56" s="37" t="s">
        <v>58</v>
      </c>
      <c r="B56" s="38">
        <v>37059.99</v>
      </c>
    </row>
    <row r="57" spans="1:5" s="2" customFormat="1" x14ac:dyDescent="0.25">
      <c r="A57" s="2" t="s">
        <v>59</v>
      </c>
      <c r="B57" s="38">
        <v>32049.27</v>
      </c>
    </row>
    <row r="58" spans="1:5" s="2" customFormat="1" x14ac:dyDescent="0.25">
      <c r="A58" s="39" t="s">
        <v>60</v>
      </c>
      <c r="B58" s="36">
        <f>B55+B57-('1 кв.'!E37+'2 кв.'!E37+'3 кв.'!E37+'4 кв'!E37)</f>
        <v>9922.6640000000007</v>
      </c>
    </row>
  </sheetData>
  <mergeCells count="35">
    <mergeCell ref="A8:E8"/>
    <mergeCell ref="A1:E1"/>
    <mergeCell ref="A2:E2"/>
    <mergeCell ref="D4:E4"/>
    <mergeCell ref="A6:E6"/>
    <mergeCell ref="A7:E7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44:E44"/>
    <mergeCell ref="A22:E22"/>
    <mergeCell ref="A23:E23"/>
    <mergeCell ref="A24:E24"/>
    <mergeCell ref="A25:E25"/>
    <mergeCell ref="A26:E26"/>
    <mergeCell ref="A39:E39"/>
    <mergeCell ref="F39:G39"/>
    <mergeCell ref="A40:E40"/>
    <mergeCell ref="A41:E41"/>
    <mergeCell ref="A42:E42"/>
    <mergeCell ref="A43:E43"/>
    <mergeCell ref="A45:E45"/>
    <mergeCell ref="A46:E46"/>
    <mergeCell ref="B47:D47"/>
    <mergeCell ref="A49:E49"/>
    <mergeCell ref="B50:D5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7" zoomScaleNormal="100" zoomScaleSheetLayoutView="100" workbookViewId="0">
      <selection activeCell="I19" sqref="I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8" t="s">
        <v>68</v>
      </c>
      <c r="B1" s="78"/>
      <c r="C1" s="78"/>
      <c r="D1" s="43"/>
    </row>
    <row r="2" spans="1:5" ht="15.75" x14ac:dyDescent="0.25">
      <c r="A2" s="79" t="s">
        <v>69</v>
      </c>
      <c r="B2" s="79"/>
      <c r="C2" s="79"/>
      <c r="D2" s="37"/>
    </row>
    <row r="3" spans="1:5" ht="15.75" x14ac:dyDescent="0.25">
      <c r="A3" s="79" t="s">
        <v>70</v>
      </c>
      <c r="B3" s="79"/>
      <c r="C3" s="79"/>
      <c r="D3" s="37"/>
    </row>
    <row r="4" spans="1:5" ht="15.75" x14ac:dyDescent="0.25">
      <c r="A4" s="78" t="s">
        <v>84</v>
      </c>
      <c r="B4" s="78"/>
      <c r="C4" s="78"/>
      <c r="D4" s="43"/>
    </row>
    <row r="5" spans="1:5" ht="15.75" x14ac:dyDescent="0.25">
      <c r="A5" s="80"/>
      <c r="B5" s="80"/>
      <c r="C5" s="80"/>
      <c r="D5" s="1"/>
    </row>
    <row r="6" spans="1:5" ht="15.75" x14ac:dyDescent="0.25">
      <c r="A6" s="37"/>
      <c r="B6" s="2" t="s">
        <v>57</v>
      </c>
      <c r="C6" s="36">
        <f>'4 кв'!B55</f>
        <v>4522.55</v>
      </c>
      <c r="D6" s="44"/>
    </row>
    <row r="7" spans="1:5" ht="15.75" x14ac:dyDescent="0.25">
      <c r="A7" s="45" t="s">
        <v>71</v>
      </c>
      <c r="B7" s="37" t="s">
        <v>58</v>
      </c>
      <c r="C7" s="38">
        <f>'4 кв'!B56</f>
        <v>37059.99</v>
      </c>
      <c r="D7" s="46"/>
    </row>
    <row r="8" spans="1:5" ht="15.75" x14ac:dyDescent="0.25">
      <c r="A8" s="12"/>
      <c r="B8" s="2" t="s">
        <v>59</v>
      </c>
      <c r="C8" s="38">
        <f>'4 кв'!B57</f>
        <v>32049.27</v>
      </c>
      <c r="D8" s="46"/>
    </row>
    <row r="9" spans="1:5" ht="15.75" x14ac:dyDescent="0.25">
      <c r="A9" s="12"/>
      <c r="B9" s="37" t="s">
        <v>72</v>
      </c>
      <c r="C9" s="47">
        <f>SUM(C8:C8)</f>
        <v>32049.27</v>
      </c>
      <c r="D9" s="44"/>
    </row>
    <row r="10" spans="1:5" ht="15.75" x14ac:dyDescent="0.25">
      <c r="A10" s="1"/>
      <c r="B10" s="81"/>
      <c r="C10" s="81"/>
      <c r="D10" s="46"/>
    </row>
    <row r="11" spans="1:5" ht="15.75" x14ac:dyDescent="0.25">
      <c r="A11" s="48" t="s">
        <v>73</v>
      </c>
      <c r="B11" s="49" t="s">
        <v>46</v>
      </c>
      <c r="C11" s="38">
        <f>'1 кв.'!E35+'2 кв.'!E35+'3 кв.'!E35+'4 кв'!E35</f>
        <v>262.95</v>
      </c>
      <c r="D11" s="46"/>
    </row>
    <row r="12" spans="1:5" ht="15.75" x14ac:dyDescent="0.25">
      <c r="A12" s="1"/>
      <c r="B12" s="49" t="s">
        <v>74</v>
      </c>
      <c r="C12" s="38">
        <v>0</v>
      </c>
      <c r="D12" s="46"/>
      <c r="E12" s="50"/>
    </row>
    <row r="13" spans="1:5" ht="15.75" x14ac:dyDescent="0.25">
      <c r="B13" s="51" t="s">
        <v>4</v>
      </c>
      <c r="C13" s="38">
        <f>'1 кв.'!E28+'2 кв.'!E28+'3 кв.'!E28+'4 кв'!E28</f>
        <v>3953.7120000000004</v>
      </c>
      <c r="D13" s="46"/>
    </row>
    <row r="14" spans="1:5" ht="15.75" x14ac:dyDescent="0.25">
      <c r="A14" s="48"/>
      <c r="B14" s="51" t="s">
        <v>25</v>
      </c>
      <c r="C14" s="38">
        <f>'1 кв.'!E29+'2 кв.'!E29+'3 кв.'!E29+'4 кв'!E29</f>
        <v>5532.7860000000001</v>
      </c>
      <c r="D14" s="46"/>
    </row>
    <row r="15" spans="1:5" ht="15.75" x14ac:dyDescent="0.25">
      <c r="A15" s="48"/>
      <c r="B15" s="51" t="s">
        <v>75</v>
      </c>
      <c r="C15" s="38">
        <f>'1 кв.'!E30+'2 кв.'!E30+'3 кв.'!E30+'4 кв'!E30</f>
        <v>4056.1710000000003</v>
      </c>
      <c r="D15" s="46"/>
    </row>
    <row r="16" spans="1:5" ht="15.75" x14ac:dyDescent="0.25">
      <c r="A16" s="48"/>
      <c r="B16" s="51" t="s">
        <v>76</v>
      </c>
      <c r="C16" s="38">
        <f>'1 кв.'!E31+'2 кв.'!E31+'3 кв.'!E31+'4 кв'!E31</f>
        <v>602.70000000000005</v>
      </c>
      <c r="D16" s="46"/>
    </row>
    <row r="17" spans="1:5" ht="15.75" x14ac:dyDescent="0.25">
      <c r="A17" s="48"/>
      <c r="B17" s="51" t="s">
        <v>77</v>
      </c>
      <c r="C17" s="38">
        <f>'1 кв.'!E32+'2 кв.'!E32+'3 кв.'!E32+'4 кв'!E32</f>
        <v>0</v>
      </c>
      <c r="D17" s="46"/>
    </row>
    <row r="18" spans="1:5" ht="15.75" x14ac:dyDescent="0.25">
      <c r="A18" s="48"/>
      <c r="B18" s="51" t="s">
        <v>29</v>
      </c>
      <c r="C18" s="38">
        <f>'1 кв.'!E33+'2 кв.'!E33+'3 кв.'!E33+'4 кв'!E33</f>
        <v>5731.6769999999997</v>
      </c>
      <c r="D18" s="46"/>
    </row>
    <row r="19" spans="1:5" ht="15.75" x14ac:dyDescent="0.25">
      <c r="A19" s="48"/>
      <c r="B19" s="51" t="s">
        <v>45</v>
      </c>
      <c r="C19" s="38">
        <f>'1 кв.'!E34+'2 кв.'!E34+'3 кв.'!E34+'4 кв'!E34</f>
        <v>6509.1600000000008</v>
      </c>
      <c r="D19" s="46"/>
    </row>
    <row r="20" spans="1:5" ht="15.75" x14ac:dyDescent="0.25">
      <c r="A20" s="1"/>
      <c r="B20" s="45" t="s">
        <v>78</v>
      </c>
      <c r="C20" s="36">
        <f>SUM(C11:C19)</f>
        <v>26649.155999999999</v>
      </c>
      <c r="D20" s="46"/>
      <c r="E20" s="50">
        <f>'[1]1 кв.'!E40+'[1]2 кв.'!E39+'[1]3 кв.'!E40+'[1]4 кв'!E41</f>
        <v>100588.39200000001</v>
      </c>
    </row>
    <row r="21" spans="1:5" ht="15.75" x14ac:dyDescent="0.25">
      <c r="A21" s="1"/>
      <c r="B21" s="52" t="s">
        <v>79</v>
      </c>
      <c r="C21" s="36">
        <f>C6+C9-C20</f>
        <v>9922.6640000000007</v>
      </c>
      <c r="D21" s="46"/>
    </row>
    <row r="22" spans="1:5" s="55" customFormat="1" ht="30" x14ac:dyDescent="0.25">
      <c r="A22" s="11"/>
      <c r="B22" s="53" t="s">
        <v>80</v>
      </c>
      <c r="C22" s="3" t="s">
        <v>81</v>
      </c>
      <c r="D22" s="54"/>
    </row>
    <row r="23" spans="1:5" s="55" customFormat="1" ht="15.75" x14ac:dyDescent="0.25">
      <c r="A23" s="11"/>
      <c r="B23" s="56"/>
      <c r="C23" s="3"/>
      <c r="D23" s="54"/>
      <c r="E23" s="55">
        <f>27*126.7</f>
        <v>3420.9</v>
      </c>
    </row>
    <row r="24" spans="1:5" s="55" customFormat="1" ht="15.75" x14ac:dyDescent="0.25">
      <c r="A24" s="11"/>
      <c r="B24" s="56"/>
      <c r="C24" s="3"/>
      <c r="D24" s="54"/>
    </row>
    <row r="25" spans="1:5" s="61" customFormat="1" ht="15.75" x14ac:dyDescent="0.25">
      <c r="A25" s="57"/>
      <c r="B25" s="58" t="s">
        <v>82</v>
      </c>
      <c r="C25" s="59">
        <f>SUM(C23:C24)</f>
        <v>0</v>
      </c>
      <c r="D25" s="60"/>
    </row>
    <row r="26" spans="1:5" ht="15.75" x14ac:dyDescent="0.25">
      <c r="A26" s="1"/>
      <c r="B26" s="45"/>
      <c r="C26" s="45"/>
      <c r="D26" s="46"/>
    </row>
    <row r="27" spans="1:5" ht="15.75" x14ac:dyDescent="0.25">
      <c r="A27" s="45" t="s">
        <v>83</v>
      </c>
      <c r="C27" s="45"/>
      <c r="D27" s="46"/>
    </row>
    <row r="28" spans="1:5" ht="15.75" x14ac:dyDescent="0.25">
      <c r="A28" s="1"/>
      <c r="B28" s="45"/>
      <c r="C28" s="45"/>
      <c r="D28" s="46"/>
    </row>
    <row r="29" spans="1:5" ht="15.75" x14ac:dyDescent="0.25">
      <c r="A29" s="1"/>
      <c r="B29" s="45"/>
      <c r="C29" s="45"/>
      <c r="D29" s="46"/>
    </row>
    <row r="30" spans="1:5" ht="15.75" x14ac:dyDescent="0.25">
      <c r="A30" s="1"/>
      <c r="B30" s="45"/>
      <c r="C30" s="45"/>
      <c r="D30" s="46"/>
    </row>
    <row r="31" spans="1:5" ht="15.75" x14ac:dyDescent="0.25">
      <c r="A31" s="1"/>
      <c r="B31" s="45"/>
      <c r="C31" s="45"/>
      <c r="D31" s="46"/>
    </row>
    <row r="32" spans="1:5" ht="15.75" x14ac:dyDescent="0.25">
      <c r="A32" s="1"/>
      <c r="B32" s="45"/>
      <c r="C32" s="45"/>
      <c r="D32" s="46"/>
    </row>
    <row r="33" spans="1:4" ht="15.75" x14ac:dyDescent="0.25">
      <c r="A33" s="1"/>
      <c r="B33" s="45"/>
      <c r="C33" s="45"/>
      <c r="D33" s="46"/>
    </row>
    <row r="34" spans="1:4" ht="15.75" x14ac:dyDescent="0.25">
      <c r="A34" s="1"/>
      <c r="B34" s="45"/>
      <c r="C34" s="45"/>
      <c r="D34" s="46"/>
    </row>
    <row r="35" spans="1:4" ht="15.75" x14ac:dyDescent="0.25">
      <c r="A35" s="1"/>
      <c r="B35" s="45"/>
      <c r="C35" s="45"/>
      <c r="D35" s="46"/>
    </row>
    <row r="36" spans="1:4" ht="15.75" x14ac:dyDescent="0.25">
      <c r="A36" s="1"/>
      <c r="B36" s="45"/>
      <c r="C36" s="45"/>
      <c r="D36" s="46"/>
    </row>
    <row r="37" spans="1:4" ht="15.75" x14ac:dyDescent="0.25">
      <c r="A37" s="1"/>
      <c r="B37" s="45"/>
      <c r="C37" s="45"/>
      <c r="D37" s="46"/>
    </row>
    <row r="38" spans="1:4" ht="15.75" x14ac:dyDescent="0.25">
      <c r="A38" s="1"/>
      <c r="B38" s="45"/>
      <c r="C38" s="45"/>
      <c r="D38" s="46"/>
    </row>
    <row r="39" spans="1:4" ht="15.75" x14ac:dyDescent="0.25">
      <c r="A39" s="1"/>
      <c r="B39" s="45"/>
      <c r="C39" s="45"/>
      <c r="D39" s="4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2017-02-02T05:33:38Z</dcterms:modified>
</cp:coreProperties>
</file>