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кв.'!$A$1:$E$60</definedName>
    <definedName name="_xlnm.Print_Area" localSheetId="2">'3 кв.'!$A$1:$E$59</definedName>
    <definedName name="_xlnm.Print_Area" localSheetId="3">'4 кв.'!$A$1:$E$60</definedName>
    <definedName name="_xlnm.Print_Area" localSheetId="4">отчет!$A$1:$C$28</definedName>
  </definedNames>
  <calcPr calcId="145621"/>
</workbook>
</file>

<file path=xl/calcChain.xml><?xml version="1.0" encoding="utf-8"?>
<calcChain xmlns="http://schemas.openxmlformats.org/spreadsheetml/2006/main">
  <c r="E39" i="4" l="1"/>
  <c r="C19" i="5" l="1"/>
  <c r="C20" i="5"/>
  <c r="C21" i="5"/>
  <c r="C14" i="5"/>
  <c r="C15" i="5"/>
  <c r="C16" i="5"/>
  <c r="C17" i="5"/>
  <c r="C18" i="5"/>
  <c r="C13" i="5"/>
  <c r="C11" i="5"/>
  <c r="C8" i="5"/>
  <c r="C7" i="5"/>
  <c r="C6" i="5"/>
  <c r="C26" i="5"/>
  <c r="C9" i="5"/>
  <c r="C22" i="5" l="1"/>
  <c r="C23" i="5" s="1"/>
  <c r="E36" i="4"/>
  <c r="E35" i="4"/>
  <c r="E33" i="4"/>
  <c r="E32" i="4"/>
  <c r="E31" i="4"/>
  <c r="E30" i="4"/>
  <c r="E29" i="4"/>
  <c r="E28" i="4"/>
  <c r="B59" i="4" s="1"/>
  <c r="E39" i="3" l="1"/>
  <c r="E35" i="3" l="1"/>
  <c r="E36" i="3" l="1"/>
  <c r="E33" i="3"/>
  <c r="E32" i="3"/>
  <c r="E31" i="3"/>
  <c r="E30" i="3"/>
  <c r="E29" i="3"/>
  <c r="E28" i="3"/>
  <c r="E36" i="2" l="1"/>
  <c r="E35" i="2"/>
  <c r="E33" i="2"/>
  <c r="E32" i="2"/>
  <c r="E31" i="2"/>
  <c r="E30" i="2"/>
  <c r="E29" i="2"/>
  <c r="E28" i="2"/>
  <c r="B62" i="3" l="1"/>
  <c r="B59" i="3"/>
  <c r="E39" i="2"/>
  <c r="B59" i="2" s="1"/>
  <c r="E31" i="1"/>
  <c r="E30" i="1"/>
  <c r="E36" i="1" l="1"/>
  <c r="E35" i="1"/>
  <c r="E32" i="1"/>
  <c r="E29" i="1" l="1"/>
  <c r="E33" i="1" l="1"/>
  <c r="E28" i="1"/>
  <c r="E39" i="1" l="1"/>
</calcChain>
</file>

<file path=xl/sharedStrings.xml><?xml version="1.0" encoding="utf-8"?>
<sst xmlns="http://schemas.openxmlformats.org/spreadsheetml/2006/main" count="311" uniqueCount="86">
  <si>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</si>
  <si>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</si>
  <si>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</si>
  <si>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</si>
  <si>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</si>
  <si>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</si>
  <si>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</si>
  <si>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</si>
  <si>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</si>
  <si>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</si>
  <si>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</si>
  <si>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</si>
  <si>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</si>
  <si>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</si>
  <si>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</si>
  <si>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</si>
  <si>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</si>
  <si>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</si>
  <si>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</si>
  <si>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</si>
  <si>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</si>
  <si>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</si>
  <si>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</si>
  <si>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</si>
  <si>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</si>
  <si>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</si>
  <si>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</si>
  <si>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</si>
  <si>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</si>
  <si>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</si>
  <si>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</si>
  <si>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</si>
  <si>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</si>
  <si>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</si>
  <si>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</si>
  <si>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</si>
  <si>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</si>
  <si>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придомовой территории</t>
  </si>
  <si>
    <t>Санитарное содержание мест общего пользования дома</t>
  </si>
  <si>
    <t>г. Россошь, ул. Лесная, д. 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</si>
  <si>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Субботиной Ольги Валерьевны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</si>
  <si>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№36 от 29.04.2015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</si>
  <si>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№38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</si>
  <si>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</si>
  <si>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</si>
  <si>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Субботиной О.В.</t>
    </r>
  </si>
  <si>
    <t>Стоимость материалов</t>
  </si>
  <si>
    <t xml:space="preserve">1 квартал 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</si>
  <si>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</si>
  <si>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</si>
  <si>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</si>
  <si>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девятьсот семьдесят один (прописью) рубль 70 копеек.</t>
    </r>
  </si>
  <si>
    <t>"30" 06  2016 г.</t>
  </si>
  <si>
    <t xml:space="preserve">2 квартал </t>
  </si>
  <si>
    <t>на начало года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</si>
  <si>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</si>
  <si>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</si>
  <si>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</si>
  <si>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</si>
  <si>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</si>
  <si>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</si>
  <si>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четырнадцать тысяч четыреста двадцать два (прописью) рубля 15 копеек.</t>
    </r>
  </si>
  <si>
    <t>"30" 09  2016 г.</t>
  </si>
  <si>
    <t xml:space="preserve">3 квартал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</si>
  <si>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восемьсот девяносто восемь (прописью) рублей 37 копеек.</t>
    </r>
  </si>
  <si>
    <t>"31" 12  2016 г.</t>
  </si>
  <si>
    <t xml:space="preserve">4 квартал 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</si>
  <si>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</si>
  <si>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</si>
  <si>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</si>
  <si>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</si>
  <si>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</si>
  <si>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</si>
  <si>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</si>
  <si>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мест общего пользования</t>
  </si>
  <si>
    <t>Осмотр</t>
  </si>
  <si>
    <t>Обслуживание ВДГО</t>
  </si>
  <si>
    <t>Итого расходов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</si>
  <si>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</si>
  <si>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</si>
  <si>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</si>
  <si>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</si>
  <si>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Лесная, 4</t>
  </si>
  <si>
    <t>Проверка ВДПО</t>
  </si>
  <si>
    <t>Остаток средств на 31.12.2016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</si>
  <si>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четырнадцать тысяч четыреста девять рублей 45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</si>
</sst>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6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8" xfId="0" applyFont="1" applyBorder="1" applyAlignment="1">
      <alignment wrapText="1"/>
    </xf>
    <xf numFmtId="0" fontId="16" fillId="0" borderId="8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7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1" zoomScaleNormal="100" zoomScaleSheetLayoutView="100" workbookViewId="0">
      <selection activeCell="A37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2.25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5" t="s">
        <v>15</v>
      </c>
      <c r="E4" s="6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39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ht="7.5" customHeight="1" x14ac:dyDescent="0.25">
      <c r="A9" s="58"/>
      <c r="B9" s="58"/>
      <c r="C9" s="58"/>
      <c r="D9" s="58"/>
      <c r="E9" s="58"/>
    </row>
    <row r="10" spans="1:5" x14ac:dyDescent="0.25">
      <c r="A10" s="59" t="s">
        <v>40</v>
      </c>
      <c r="B10" s="59"/>
      <c r="C10" s="59"/>
      <c r="D10" s="59"/>
      <c r="E10" s="59"/>
    </row>
    <row r="11" spans="1:5" ht="22.5" customHeight="1" x14ac:dyDescent="0.25">
      <c r="A11" s="66" t="s">
        <v>16</v>
      </c>
      <c r="B11" s="67"/>
      <c r="C11" s="67"/>
      <c r="D11" s="67"/>
      <c r="E11" s="67"/>
    </row>
    <row r="12" spans="1:5" ht="9" customHeight="1" x14ac:dyDescent="0.25">
      <c r="A12" s="58"/>
      <c r="B12" s="58"/>
      <c r="C12" s="58"/>
      <c r="D12" s="58"/>
      <c r="E12" s="58"/>
    </row>
    <row r="13" spans="1:5" ht="30.75" customHeight="1" x14ac:dyDescent="0.25">
      <c r="A13" s="59" t="s">
        <v>41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32</v>
      </c>
      <c r="B16" s="59"/>
      <c r="C16" s="59"/>
      <c r="D16" s="59"/>
      <c r="E16" s="59"/>
    </row>
    <row r="17" spans="1:7" ht="11.25" customHeight="1" x14ac:dyDescent="0.25">
      <c r="A17" s="64" t="s">
        <v>2</v>
      </c>
      <c r="B17" s="58"/>
      <c r="C17" s="58"/>
      <c r="D17" s="58"/>
      <c r="E17" s="5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9" t="s">
        <v>33</v>
      </c>
      <c r="B19" s="59"/>
      <c r="C19" s="59"/>
      <c r="D19" s="59"/>
      <c r="E19" s="59"/>
    </row>
    <row r="20" spans="1:7" ht="10.5" customHeight="1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63.75" customHeight="1" x14ac:dyDescent="0.25">
      <c r="A24" s="59" t="s">
        <v>42</v>
      </c>
      <c r="B24" s="59"/>
      <c r="C24" s="59"/>
      <c r="D24" s="59"/>
      <c r="E24" s="59"/>
    </row>
    <row r="25" spans="1:7" ht="33.75" customHeight="1" x14ac:dyDescent="0.25">
      <c r="A25" s="68" t="s">
        <v>43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355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2066.1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2396.25</v>
      </c>
    </row>
    <row r="30" spans="1:7" ht="51" x14ac:dyDescent="0.25">
      <c r="A30" s="10" t="s">
        <v>37</v>
      </c>
      <c r="B30" s="12" t="s">
        <v>30</v>
      </c>
      <c r="C30" s="3" t="s">
        <v>5</v>
      </c>
      <c r="D30" s="3">
        <v>2.0099999999999998</v>
      </c>
      <c r="E30" s="11">
        <f>D30*F26*G26</f>
        <v>2140.6499999999996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1597.5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0.51</v>
      </c>
      <c r="E32" s="11">
        <f>D32*F26*G26</f>
        <v>543.15000000000009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0.04</v>
      </c>
      <c r="E33" s="11">
        <f>D33*F26*G26</f>
        <v>42.6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1.23</v>
      </c>
      <c r="E35" s="11">
        <f>D35*F26*G26</f>
        <v>1309.9499999999998</v>
      </c>
    </row>
    <row r="36" spans="1:5" ht="15.75" thickBot="1" x14ac:dyDescent="0.3">
      <c r="A36" s="28" t="s">
        <v>50</v>
      </c>
      <c r="B36" s="19" t="s">
        <v>34</v>
      </c>
      <c r="C36" s="20" t="s">
        <v>5</v>
      </c>
      <c r="D36" s="20">
        <v>2.7</v>
      </c>
      <c r="E36" s="21">
        <f>D36*F26*G26</f>
        <v>2875.5000000000005</v>
      </c>
    </row>
    <row r="37" spans="1:5" ht="15.75" thickBot="1" x14ac:dyDescent="0.3">
      <c r="A37" s="22" t="s">
        <v>46</v>
      </c>
      <c r="B37" s="23" t="s">
        <v>47</v>
      </c>
      <c r="C37" s="24" t="s">
        <v>48</v>
      </c>
      <c r="D37" s="24"/>
      <c r="E37" s="25">
        <v>0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12971.7</v>
      </c>
    </row>
    <row r="41" spans="1:5" ht="42.75" customHeight="1" x14ac:dyDescent="0.25">
      <c r="A41" s="59" t="s">
        <v>51</v>
      </c>
      <c r="B41" s="59"/>
      <c r="C41" s="59"/>
      <c r="D41" s="59"/>
      <c r="E41" s="59"/>
    </row>
    <row r="42" spans="1:5" ht="30" customHeight="1" x14ac:dyDescent="0.25">
      <c r="A42" s="59" t="s">
        <v>23</v>
      </c>
      <c r="B42" s="59"/>
      <c r="C42" s="59"/>
      <c r="D42" s="59"/>
      <c r="E42" s="59"/>
    </row>
    <row r="43" spans="1:5" x14ac:dyDescent="0.25">
      <c r="A43" s="59" t="s">
        <v>22</v>
      </c>
      <c r="B43" s="59"/>
      <c r="C43" s="59"/>
      <c r="D43" s="59"/>
      <c r="E43" s="59"/>
    </row>
    <row r="44" spans="1:5" ht="31.5" customHeight="1" x14ac:dyDescent="0.25">
      <c r="A44" s="59" t="s">
        <v>49</v>
      </c>
      <c r="B44" s="59"/>
      <c r="C44" s="59"/>
      <c r="D44" s="59"/>
      <c r="E44" s="59"/>
    </row>
    <row r="45" spans="1:5" x14ac:dyDescent="0.25">
      <c r="A45" s="59" t="s">
        <v>20</v>
      </c>
      <c r="B45" s="59"/>
      <c r="C45" s="59"/>
      <c r="D45" s="59"/>
      <c r="E45" s="59"/>
    </row>
    <row r="46" spans="1:5" x14ac:dyDescent="0.25">
      <c r="A46" s="70" t="s">
        <v>6</v>
      </c>
      <c r="B46" s="70"/>
      <c r="C46" s="70"/>
      <c r="D46" s="70"/>
      <c r="E46" s="70"/>
    </row>
    <row r="47" spans="1:5" x14ac:dyDescent="0.25">
      <c r="A47" s="59" t="s">
        <v>20</v>
      </c>
      <c r="B47" s="59"/>
      <c r="C47" s="59"/>
      <c r="D47" s="59"/>
      <c r="E47" s="59"/>
    </row>
    <row r="48" spans="1:5" ht="15" customHeight="1" x14ac:dyDescent="0.25">
      <c r="A48" s="71" t="s">
        <v>44</v>
      </c>
      <c r="B48" s="71"/>
      <c r="C48" s="71"/>
      <c r="D48" s="71"/>
      <c r="E48" s="8"/>
    </row>
    <row r="49" spans="1:5" ht="11.25" customHeight="1" x14ac:dyDescent="0.25">
      <c r="B49" s="69" t="s">
        <v>21</v>
      </c>
      <c r="C49" s="69"/>
      <c r="D49" s="69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72" t="s">
        <v>45</v>
      </c>
      <c r="B51" s="72"/>
      <c r="C51" s="72"/>
      <c r="D51" s="72"/>
      <c r="E51" s="8"/>
    </row>
    <row r="52" spans="1:5" ht="11.25" customHeight="1" x14ac:dyDescent="0.25">
      <c r="B52" s="69" t="s">
        <v>21</v>
      </c>
      <c r="C52" s="69"/>
      <c r="D52" s="69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1" zoomScaleNormal="100" zoomScaleSheetLayoutView="100" workbookViewId="0">
      <selection activeCell="A37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3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5" t="s">
        <v>52</v>
      </c>
      <c r="E4" s="65"/>
    </row>
    <row r="5" spans="1:5" x14ac:dyDescent="0.25">
      <c r="A5" s="26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39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58"/>
      <c r="B9" s="58"/>
      <c r="C9" s="58"/>
      <c r="D9" s="58"/>
      <c r="E9" s="58"/>
    </row>
    <row r="10" spans="1:5" x14ac:dyDescent="0.25">
      <c r="A10" s="59" t="s">
        <v>40</v>
      </c>
      <c r="B10" s="59"/>
      <c r="C10" s="59"/>
      <c r="D10" s="59"/>
      <c r="E10" s="59"/>
    </row>
    <row r="11" spans="1:5" ht="27.7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58"/>
      <c r="B12" s="58"/>
      <c r="C12" s="58"/>
      <c r="D12" s="58"/>
      <c r="E12" s="58"/>
    </row>
    <row r="13" spans="1:5" ht="33" customHeight="1" x14ac:dyDescent="0.25">
      <c r="A13" s="59" t="s">
        <v>41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32</v>
      </c>
      <c r="B16" s="59"/>
      <c r="C16" s="59"/>
      <c r="D16" s="59"/>
      <c r="E16" s="59"/>
    </row>
    <row r="17" spans="1:7" ht="11.25" customHeight="1" x14ac:dyDescent="0.25">
      <c r="A17" s="64" t="s">
        <v>2</v>
      </c>
      <c r="B17" s="58"/>
      <c r="C17" s="58"/>
      <c r="D17" s="58"/>
      <c r="E17" s="58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59" t="s">
        <v>33</v>
      </c>
      <c r="B19" s="59"/>
      <c r="C19" s="59"/>
      <c r="D19" s="59"/>
      <c r="E19" s="59"/>
    </row>
    <row r="20" spans="1:7" ht="10.5" customHeight="1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63.75" customHeight="1" x14ac:dyDescent="0.25">
      <c r="A24" s="59" t="s">
        <v>42</v>
      </c>
      <c r="B24" s="59"/>
      <c r="C24" s="59"/>
      <c r="D24" s="59"/>
      <c r="E24" s="59"/>
    </row>
    <row r="25" spans="1:7" ht="33.75" customHeight="1" x14ac:dyDescent="0.25">
      <c r="A25" s="68" t="s">
        <v>43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355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1640.1000000000001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2396.25</v>
      </c>
    </row>
    <row r="30" spans="1:7" ht="38.25" x14ac:dyDescent="0.25">
      <c r="A30" s="10" t="s">
        <v>37</v>
      </c>
      <c r="B30" s="12" t="s">
        <v>55</v>
      </c>
      <c r="C30" s="3" t="s">
        <v>5</v>
      </c>
      <c r="D30" s="3">
        <v>2.0499999999999998</v>
      </c>
      <c r="E30" s="11">
        <f>D30*F26*G26</f>
        <v>2183.2499999999995</v>
      </c>
    </row>
    <row r="31" spans="1:7" ht="38.25" x14ac:dyDescent="0.25">
      <c r="A31" s="10" t="s">
        <v>38</v>
      </c>
      <c r="B31" s="12" t="s">
        <v>55</v>
      </c>
      <c r="C31" s="3" t="s">
        <v>5</v>
      </c>
      <c r="D31" s="3">
        <v>1.55</v>
      </c>
      <c r="E31" s="11">
        <f>D31*F26*G26</f>
        <v>1650.75</v>
      </c>
    </row>
    <row r="32" spans="1:7" ht="60" x14ac:dyDescent="0.25">
      <c r="A32" s="10" t="s">
        <v>28</v>
      </c>
      <c r="B32" s="12" t="s">
        <v>55</v>
      </c>
      <c r="C32" s="3" t="s">
        <v>5</v>
      </c>
      <c r="D32" s="3">
        <v>0.55000000000000004</v>
      </c>
      <c r="E32" s="11">
        <f>D32*F26*G26</f>
        <v>585.75000000000011</v>
      </c>
    </row>
    <row r="33" spans="1:8" ht="38.25" x14ac:dyDescent="0.25">
      <c r="A33" s="10" t="s">
        <v>27</v>
      </c>
      <c r="B33" s="12" t="s">
        <v>55</v>
      </c>
      <c r="C33" s="3" t="s">
        <v>5</v>
      </c>
      <c r="D33" s="3">
        <v>0.04</v>
      </c>
      <c r="E33" s="11">
        <f>D33*F26*G26</f>
        <v>42.6</v>
      </c>
    </row>
    <row r="34" spans="1:8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8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2939.3999999999996</v>
      </c>
    </row>
    <row r="36" spans="1:8" ht="15.75" thickBot="1" x14ac:dyDescent="0.3">
      <c r="A36" s="28" t="s">
        <v>50</v>
      </c>
      <c r="B36" s="19" t="s">
        <v>34</v>
      </c>
      <c r="C36" s="20" t="s">
        <v>5</v>
      </c>
      <c r="D36" s="20">
        <v>2.7</v>
      </c>
      <c r="E36" s="21">
        <f>D36*F26*G26</f>
        <v>2875.5000000000005</v>
      </c>
    </row>
    <row r="37" spans="1:8" ht="15.75" thickBot="1" x14ac:dyDescent="0.3">
      <c r="A37" s="22" t="s">
        <v>46</v>
      </c>
      <c r="B37" s="23" t="s">
        <v>53</v>
      </c>
      <c r="C37" s="24" t="s">
        <v>48</v>
      </c>
      <c r="D37" s="24"/>
      <c r="E37" s="25">
        <v>108.55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36</v>
      </c>
      <c r="B39" s="15"/>
      <c r="C39" s="16"/>
      <c r="D39" s="16"/>
      <c r="E39" s="17">
        <f>SUM(E28:E38)</f>
        <v>14422.15</v>
      </c>
    </row>
    <row r="41" spans="1:8" ht="27.75" customHeight="1" x14ac:dyDescent="0.25">
      <c r="A41" s="59" t="s">
        <v>61</v>
      </c>
      <c r="B41" s="59"/>
      <c r="C41" s="59"/>
      <c r="D41" s="59"/>
      <c r="E41" s="59"/>
      <c r="F41" s="2" t="s">
        <v>54</v>
      </c>
      <c r="H41" s="2">
        <v>-1980.93</v>
      </c>
    </row>
    <row r="42" spans="1:8" ht="30" customHeight="1" x14ac:dyDescent="0.25">
      <c r="A42" s="59" t="s">
        <v>23</v>
      </c>
      <c r="B42" s="59"/>
      <c r="C42" s="59"/>
      <c r="D42" s="59"/>
      <c r="E42" s="59"/>
    </row>
    <row r="43" spans="1:8" x14ac:dyDescent="0.25">
      <c r="A43" s="59" t="s">
        <v>22</v>
      </c>
      <c r="B43" s="59"/>
      <c r="C43" s="59"/>
      <c r="D43" s="59"/>
      <c r="E43" s="59"/>
    </row>
    <row r="44" spans="1:8" x14ac:dyDescent="0.25">
      <c r="A44" s="59" t="s">
        <v>49</v>
      </c>
      <c r="B44" s="59"/>
      <c r="C44" s="59"/>
      <c r="D44" s="59"/>
      <c r="E44" s="59"/>
    </row>
    <row r="45" spans="1:8" x14ac:dyDescent="0.25">
      <c r="A45" s="59" t="s">
        <v>20</v>
      </c>
      <c r="B45" s="59"/>
      <c r="C45" s="59"/>
      <c r="D45" s="59"/>
      <c r="E45" s="59"/>
    </row>
    <row r="46" spans="1:8" x14ac:dyDescent="0.25">
      <c r="A46" s="70" t="s">
        <v>6</v>
      </c>
      <c r="B46" s="70"/>
      <c r="C46" s="70"/>
      <c r="D46" s="70"/>
      <c r="E46" s="70"/>
    </row>
    <row r="47" spans="1:8" x14ac:dyDescent="0.25">
      <c r="A47" s="59" t="s">
        <v>20</v>
      </c>
      <c r="B47" s="59"/>
      <c r="C47" s="59"/>
      <c r="D47" s="59"/>
      <c r="E47" s="59"/>
    </row>
    <row r="48" spans="1:8" x14ac:dyDescent="0.25">
      <c r="A48" s="71" t="s">
        <v>44</v>
      </c>
      <c r="B48" s="71"/>
      <c r="C48" s="71"/>
      <c r="D48" s="71"/>
      <c r="E48" s="8"/>
    </row>
    <row r="49" spans="1:5" x14ac:dyDescent="0.25">
      <c r="B49" s="69" t="s">
        <v>21</v>
      </c>
      <c r="C49" s="69"/>
      <c r="D49" s="69"/>
      <c r="E49" s="9" t="s">
        <v>7</v>
      </c>
    </row>
    <row r="50" spans="1:5" x14ac:dyDescent="0.25">
      <c r="A50" s="27"/>
      <c r="B50" s="27"/>
      <c r="C50" s="27"/>
      <c r="D50" s="27"/>
      <c r="E50" s="27"/>
    </row>
    <row r="51" spans="1:5" x14ac:dyDescent="0.25">
      <c r="A51" s="72" t="s">
        <v>45</v>
      </c>
      <c r="B51" s="72"/>
      <c r="C51" s="72"/>
      <c r="D51" s="72"/>
      <c r="E51" s="8"/>
    </row>
    <row r="52" spans="1:5" x14ac:dyDescent="0.25">
      <c r="B52" s="69" t="s">
        <v>21</v>
      </c>
      <c r="C52" s="69"/>
      <c r="D52" s="69"/>
      <c r="E52" s="9" t="s">
        <v>7</v>
      </c>
    </row>
    <row r="55" spans="1:5" x14ac:dyDescent="0.25">
      <c r="A55" s="18" t="s">
        <v>56</v>
      </c>
    </row>
    <row r="56" spans="1:5" x14ac:dyDescent="0.25">
      <c r="A56" s="2" t="s">
        <v>57</v>
      </c>
      <c r="B56" s="29">
        <v>-1980.93</v>
      </c>
    </row>
    <row r="57" spans="1:5" ht="15.75" x14ac:dyDescent="0.25">
      <c r="A57" s="30" t="s">
        <v>58</v>
      </c>
      <c r="B57" s="31">
        <v>30565.5</v>
      </c>
    </row>
    <row r="58" spans="1:5" x14ac:dyDescent="0.25">
      <c r="A58" s="2" t="s">
        <v>59</v>
      </c>
      <c r="B58" s="31">
        <v>30104</v>
      </c>
    </row>
    <row r="59" spans="1:5" x14ac:dyDescent="0.25">
      <c r="A59" s="32" t="s">
        <v>60</v>
      </c>
      <c r="B59" s="29">
        <f>B56+B58-('1 кв.'!E39+'2 кв.'!E39)</f>
        <v>729.22000000000116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39" zoomScaleNormal="100" zoomScaleSheetLayoutView="100" workbookViewId="0">
      <selection activeCell="E27" sqref="E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0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5" t="s">
        <v>62</v>
      </c>
      <c r="E4" s="65"/>
    </row>
    <row r="5" spans="1:5" x14ac:dyDescent="0.25">
      <c r="A5" s="33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39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58"/>
      <c r="B9" s="58"/>
      <c r="C9" s="58"/>
      <c r="D9" s="58"/>
      <c r="E9" s="58"/>
    </row>
    <row r="10" spans="1:5" x14ac:dyDescent="0.25">
      <c r="A10" s="59" t="s">
        <v>40</v>
      </c>
      <c r="B10" s="59"/>
      <c r="C10" s="59"/>
      <c r="D10" s="59"/>
      <c r="E10" s="59"/>
    </row>
    <row r="11" spans="1:5" ht="30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58"/>
      <c r="B12" s="58"/>
      <c r="C12" s="58"/>
      <c r="D12" s="58"/>
      <c r="E12" s="58"/>
    </row>
    <row r="13" spans="1:5" ht="28.5" customHeight="1" x14ac:dyDescent="0.25">
      <c r="A13" s="59" t="s">
        <v>41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32</v>
      </c>
      <c r="B16" s="59"/>
      <c r="C16" s="59"/>
      <c r="D16" s="59"/>
      <c r="E16" s="59"/>
    </row>
    <row r="17" spans="1:7" x14ac:dyDescent="0.25">
      <c r="A17" s="64" t="s">
        <v>2</v>
      </c>
      <c r="B17" s="58"/>
      <c r="C17" s="58"/>
      <c r="D17" s="58"/>
      <c r="E17" s="58"/>
    </row>
    <row r="18" spans="1:7" x14ac:dyDescent="0.25">
      <c r="A18" s="34"/>
      <c r="B18" s="33"/>
      <c r="C18" s="33"/>
      <c r="D18" s="33"/>
      <c r="E18" s="33"/>
    </row>
    <row r="19" spans="1:7" x14ac:dyDescent="0.25">
      <c r="A19" s="59" t="s">
        <v>33</v>
      </c>
      <c r="B19" s="59"/>
      <c r="C19" s="59"/>
      <c r="D19" s="59"/>
      <c r="E19" s="59"/>
    </row>
    <row r="20" spans="1:7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27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58.5" customHeight="1" x14ac:dyDescent="0.25">
      <c r="A24" s="59" t="s">
        <v>42</v>
      </c>
      <c r="B24" s="59"/>
      <c r="C24" s="59"/>
      <c r="D24" s="59"/>
      <c r="E24" s="59"/>
    </row>
    <row r="25" spans="1:7" ht="29.25" customHeight="1" x14ac:dyDescent="0.25">
      <c r="A25" s="68" t="s">
        <v>43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355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1640.1000000000001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2492.1</v>
      </c>
    </row>
    <row r="30" spans="1:7" ht="38.25" x14ac:dyDescent="0.25">
      <c r="A30" s="10" t="s">
        <v>37</v>
      </c>
      <c r="B30" s="12" t="s">
        <v>55</v>
      </c>
      <c r="C30" s="3" t="s">
        <v>5</v>
      </c>
      <c r="D30" s="3">
        <v>2.0499999999999998</v>
      </c>
      <c r="E30" s="11">
        <f>D30*F26*G26</f>
        <v>2183.2499999999995</v>
      </c>
    </row>
    <row r="31" spans="1:7" ht="38.25" x14ac:dyDescent="0.25">
      <c r="A31" s="10" t="s">
        <v>38</v>
      </c>
      <c r="B31" s="12" t="s">
        <v>55</v>
      </c>
      <c r="C31" s="3" t="s">
        <v>5</v>
      </c>
      <c r="D31" s="3">
        <v>1.55</v>
      </c>
      <c r="E31" s="11">
        <f>D31*F26*G26</f>
        <v>1650.75</v>
      </c>
    </row>
    <row r="32" spans="1:7" ht="60" x14ac:dyDescent="0.25">
      <c r="A32" s="10" t="s">
        <v>28</v>
      </c>
      <c r="B32" s="12" t="s">
        <v>55</v>
      </c>
      <c r="C32" s="3" t="s">
        <v>5</v>
      </c>
      <c r="D32" s="3">
        <v>0.55000000000000004</v>
      </c>
      <c r="E32" s="11">
        <f>D32*F26*G26</f>
        <v>585.75000000000011</v>
      </c>
    </row>
    <row r="33" spans="1:5" ht="38.25" x14ac:dyDescent="0.25">
      <c r="A33" s="10" t="s">
        <v>27</v>
      </c>
      <c r="B33" s="12" t="s">
        <v>55</v>
      </c>
      <c r="C33" s="3" t="s">
        <v>5</v>
      </c>
      <c r="D33" s="3">
        <v>0.04</v>
      </c>
      <c r="E33" s="11">
        <f>D33*F26*G26</f>
        <v>42.6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2939.3999999999996</v>
      </c>
    </row>
    <row r="36" spans="1:5" ht="15.75" thickBot="1" x14ac:dyDescent="0.3">
      <c r="A36" s="28" t="s">
        <v>50</v>
      </c>
      <c r="B36" s="19" t="s">
        <v>34</v>
      </c>
      <c r="C36" s="20" t="s">
        <v>5</v>
      </c>
      <c r="D36" s="20">
        <v>2.7</v>
      </c>
      <c r="E36" s="21">
        <f>D36*F26*G26</f>
        <v>2875.5000000000005</v>
      </c>
    </row>
    <row r="37" spans="1:5" ht="15.75" thickBot="1" x14ac:dyDescent="0.3">
      <c r="A37" s="22" t="s">
        <v>46</v>
      </c>
      <c r="B37" s="23" t="s">
        <v>63</v>
      </c>
      <c r="C37" s="24" t="s">
        <v>48</v>
      </c>
      <c r="D37" s="24"/>
      <c r="E37" s="25">
        <v>2488.92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16898.37</v>
      </c>
    </row>
    <row r="41" spans="1:5" ht="27.75" customHeight="1" x14ac:dyDescent="0.25">
      <c r="A41" s="59" t="s">
        <v>64</v>
      </c>
      <c r="B41" s="59"/>
      <c r="C41" s="59"/>
      <c r="D41" s="59"/>
      <c r="E41" s="59"/>
    </row>
    <row r="42" spans="1:5" ht="30" customHeight="1" x14ac:dyDescent="0.25">
      <c r="A42" s="59" t="s">
        <v>23</v>
      </c>
      <c r="B42" s="59"/>
      <c r="C42" s="59"/>
      <c r="D42" s="59"/>
      <c r="E42" s="59"/>
    </row>
    <row r="43" spans="1:5" x14ac:dyDescent="0.25">
      <c r="A43" s="59" t="s">
        <v>22</v>
      </c>
      <c r="B43" s="59"/>
      <c r="C43" s="59"/>
      <c r="D43" s="59"/>
      <c r="E43" s="59"/>
    </row>
    <row r="44" spans="1:5" ht="30.75" customHeight="1" x14ac:dyDescent="0.25">
      <c r="A44" s="59" t="s">
        <v>49</v>
      </c>
      <c r="B44" s="59"/>
      <c r="C44" s="59"/>
      <c r="D44" s="59"/>
      <c r="E44" s="59"/>
    </row>
    <row r="45" spans="1:5" x14ac:dyDescent="0.25">
      <c r="A45" s="59" t="s">
        <v>20</v>
      </c>
      <c r="B45" s="59"/>
      <c r="C45" s="59"/>
      <c r="D45" s="59"/>
      <c r="E45" s="59"/>
    </row>
    <row r="46" spans="1:5" x14ac:dyDescent="0.25">
      <c r="A46" s="70" t="s">
        <v>6</v>
      </c>
      <c r="B46" s="70"/>
      <c r="C46" s="70"/>
      <c r="D46" s="70"/>
      <c r="E46" s="70"/>
    </row>
    <row r="47" spans="1:5" x14ac:dyDescent="0.25">
      <c r="A47" s="59" t="s">
        <v>20</v>
      </c>
      <c r="B47" s="59"/>
      <c r="C47" s="59"/>
      <c r="D47" s="59"/>
      <c r="E47" s="59"/>
    </row>
    <row r="48" spans="1:5" x14ac:dyDescent="0.25">
      <c r="A48" s="71" t="s">
        <v>44</v>
      </c>
      <c r="B48" s="71"/>
      <c r="C48" s="71"/>
      <c r="D48" s="71"/>
      <c r="E48" s="8"/>
    </row>
    <row r="49" spans="1:5" x14ac:dyDescent="0.25">
      <c r="B49" s="69" t="s">
        <v>21</v>
      </c>
      <c r="C49" s="69"/>
      <c r="D49" s="69"/>
      <c r="E49" s="9" t="s">
        <v>7</v>
      </c>
    </row>
    <row r="50" spans="1:5" x14ac:dyDescent="0.25">
      <c r="A50" s="34"/>
      <c r="B50" s="34"/>
      <c r="C50" s="34"/>
      <c r="D50" s="34"/>
      <c r="E50" s="34"/>
    </row>
    <row r="51" spans="1:5" x14ac:dyDescent="0.25">
      <c r="A51" s="72" t="s">
        <v>45</v>
      </c>
      <c r="B51" s="72"/>
      <c r="C51" s="72"/>
      <c r="D51" s="72"/>
      <c r="E51" s="8"/>
    </row>
    <row r="52" spans="1:5" x14ac:dyDescent="0.25">
      <c r="B52" s="69" t="s">
        <v>21</v>
      </c>
      <c r="C52" s="69"/>
      <c r="D52" s="69"/>
      <c r="E52" s="9" t="s">
        <v>7</v>
      </c>
    </row>
    <row r="55" spans="1:5" x14ac:dyDescent="0.25">
      <c r="A55" s="18" t="s">
        <v>56</v>
      </c>
    </row>
    <row r="56" spans="1:5" x14ac:dyDescent="0.25">
      <c r="A56" s="2" t="s">
        <v>57</v>
      </c>
      <c r="B56" s="29">
        <v>-1980.93</v>
      </c>
    </row>
    <row r="57" spans="1:5" ht="15.75" x14ac:dyDescent="0.25">
      <c r="A57" s="30" t="s">
        <v>58</v>
      </c>
      <c r="B57" s="31">
        <v>46636.32</v>
      </c>
    </row>
    <row r="58" spans="1:5" x14ac:dyDescent="0.25">
      <c r="A58" s="2" t="s">
        <v>59</v>
      </c>
      <c r="B58" s="31">
        <v>45406.49</v>
      </c>
    </row>
    <row r="59" spans="1:5" x14ac:dyDescent="0.25">
      <c r="A59" s="32" t="s">
        <v>60</v>
      </c>
      <c r="B59" s="29">
        <f>B56+B58-('1 кв.'!E39+'2 кв.'!E39+E39)</f>
        <v>-866.66000000000349</v>
      </c>
    </row>
    <row r="62" spans="1:5" x14ac:dyDescent="0.25">
      <c r="B62" s="35">
        <f>B56+B58-('1 кв.'!E39+'2 кв.'!E39+'3 кв.'!E39)</f>
        <v>-866.66000000000349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topLeftCell="A49" zoomScale="110" zoomScaleNormal="100" zoomScaleSheetLayoutView="110" workbookViewId="0">
      <selection activeCell="F41" sqref="F4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0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5" t="s">
        <v>65</v>
      </c>
      <c r="E4" s="65"/>
    </row>
    <row r="5" spans="1:5" x14ac:dyDescent="0.25">
      <c r="A5" s="36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39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58"/>
      <c r="B9" s="58"/>
      <c r="C9" s="58"/>
      <c r="D9" s="58"/>
      <c r="E9" s="58"/>
    </row>
    <row r="10" spans="1:5" x14ac:dyDescent="0.25">
      <c r="A10" s="59" t="s">
        <v>40</v>
      </c>
      <c r="B10" s="59"/>
      <c r="C10" s="59"/>
      <c r="D10" s="59"/>
      <c r="E10" s="59"/>
    </row>
    <row r="11" spans="1:5" ht="25.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58"/>
      <c r="B12" s="58"/>
      <c r="C12" s="58"/>
      <c r="D12" s="58"/>
      <c r="E12" s="58"/>
    </row>
    <row r="13" spans="1:5" ht="30" customHeight="1" x14ac:dyDescent="0.25">
      <c r="A13" s="59" t="s">
        <v>41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32</v>
      </c>
      <c r="B16" s="59"/>
      <c r="C16" s="59"/>
      <c r="D16" s="59"/>
      <c r="E16" s="59"/>
    </row>
    <row r="17" spans="1:7" x14ac:dyDescent="0.25">
      <c r="A17" s="64" t="s">
        <v>2</v>
      </c>
      <c r="B17" s="58"/>
      <c r="C17" s="58"/>
      <c r="D17" s="58"/>
      <c r="E17" s="58"/>
    </row>
    <row r="18" spans="1:7" x14ac:dyDescent="0.25">
      <c r="A18" s="37"/>
      <c r="B18" s="36"/>
      <c r="C18" s="36"/>
      <c r="D18" s="36"/>
      <c r="E18" s="36"/>
    </row>
    <row r="19" spans="1:7" x14ac:dyDescent="0.25">
      <c r="A19" s="59" t="s">
        <v>33</v>
      </c>
      <c r="B19" s="59"/>
      <c r="C19" s="59"/>
      <c r="D19" s="59"/>
      <c r="E19" s="59"/>
    </row>
    <row r="20" spans="1:7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27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58.5" customHeight="1" x14ac:dyDescent="0.25">
      <c r="A24" s="59" t="s">
        <v>42</v>
      </c>
      <c r="B24" s="59"/>
      <c r="C24" s="59"/>
      <c r="D24" s="59"/>
      <c r="E24" s="59"/>
    </row>
    <row r="25" spans="1:7" ht="29.25" customHeight="1" x14ac:dyDescent="0.25">
      <c r="A25" s="68" t="s">
        <v>43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355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1640.1000000000001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2492.1</v>
      </c>
    </row>
    <row r="30" spans="1:7" ht="38.25" x14ac:dyDescent="0.25">
      <c r="A30" s="10" t="s">
        <v>37</v>
      </c>
      <c r="B30" s="12" t="s">
        <v>55</v>
      </c>
      <c r="C30" s="3" t="s">
        <v>5</v>
      </c>
      <c r="D30" s="3">
        <v>2.0499999999999998</v>
      </c>
      <c r="E30" s="11">
        <f>D30*F26*G26</f>
        <v>2183.2499999999995</v>
      </c>
    </row>
    <row r="31" spans="1:7" ht="38.25" x14ac:dyDescent="0.25">
      <c r="A31" s="10" t="s">
        <v>38</v>
      </c>
      <c r="B31" s="12" t="s">
        <v>55</v>
      </c>
      <c r="C31" s="3" t="s">
        <v>5</v>
      </c>
      <c r="D31" s="3">
        <v>1.55</v>
      </c>
      <c r="E31" s="11">
        <f>D31*F26*G26</f>
        <v>1650.75</v>
      </c>
    </row>
    <row r="32" spans="1:7" ht="60" x14ac:dyDescent="0.25">
      <c r="A32" s="10" t="s">
        <v>28</v>
      </c>
      <c r="B32" s="12" t="s">
        <v>55</v>
      </c>
      <c r="C32" s="3" t="s">
        <v>5</v>
      </c>
      <c r="D32" s="3">
        <v>0.55000000000000004</v>
      </c>
      <c r="E32" s="11">
        <f>D32*F26*G26</f>
        <v>585.75000000000011</v>
      </c>
    </row>
    <row r="33" spans="1:5" ht="38.25" x14ac:dyDescent="0.25">
      <c r="A33" s="10" t="s">
        <v>27</v>
      </c>
      <c r="B33" s="12" t="s">
        <v>55</v>
      </c>
      <c r="C33" s="3" t="s">
        <v>5</v>
      </c>
      <c r="D33" s="3">
        <v>0.04</v>
      </c>
      <c r="E33" s="11">
        <f>D33*F26*G26</f>
        <v>42.6</v>
      </c>
    </row>
    <row r="34" spans="1:5" ht="60" x14ac:dyDescent="0.25">
      <c r="A34" s="10" t="s">
        <v>35</v>
      </c>
      <c r="B34" s="12" t="s">
        <v>31</v>
      </c>
      <c r="C34" s="3" t="s">
        <v>5</v>
      </c>
      <c r="D34" s="3">
        <v>0.5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2939.3999999999996</v>
      </c>
    </row>
    <row r="36" spans="1:5" ht="15.75" thickBot="1" x14ac:dyDescent="0.3">
      <c r="A36" s="28" t="s">
        <v>50</v>
      </c>
      <c r="B36" s="19" t="s">
        <v>34</v>
      </c>
      <c r="C36" s="20" t="s">
        <v>5</v>
      </c>
      <c r="D36" s="20">
        <v>2.7</v>
      </c>
      <c r="E36" s="21">
        <f>D36*F26*G26</f>
        <v>2875.5000000000005</v>
      </c>
    </row>
    <row r="37" spans="1:5" ht="15.75" thickBot="1" x14ac:dyDescent="0.3">
      <c r="A37" s="22" t="s">
        <v>46</v>
      </c>
      <c r="B37" s="23" t="s">
        <v>66</v>
      </c>
      <c r="C37" s="24" t="s">
        <v>48</v>
      </c>
      <c r="D37" s="24"/>
      <c r="E37" s="25">
        <v>0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36</v>
      </c>
      <c r="B39" s="15"/>
      <c r="C39" s="16"/>
      <c r="D39" s="16"/>
      <c r="E39" s="17">
        <f>SUM(E28:E38)</f>
        <v>14409.449999999999</v>
      </c>
    </row>
    <row r="41" spans="1:5" ht="31.5" customHeight="1" x14ac:dyDescent="0.25">
      <c r="A41" s="77" t="s">
        <v>85</v>
      </c>
      <c r="B41" s="77"/>
      <c r="C41" s="77"/>
      <c r="D41" s="77"/>
      <c r="E41" s="77"/>
    </row>
    <row r="42" spans="1:5" ht="31.5" customHeight="1" x14ac:dyDescent="0.25">
      <c r="A42" s="59" t="s">
        <v>23</v>
      </c>
      <c r="B42" s="59"/>
      <c r="C42" s="59"/>
      <c r="D42" s="59"/>
      <c r="E42" s="59"/>
    </row>
    <row r="43" spans="1:5" x14ac:dyDescent="0.25">
      <c r="A43" s="59" t="s">
        <v>22</v>
      </c>
      <c r="B43" s="59"/>
      <c r="C43" s="59"/>
      <c r="D43" s="59"/>
      <c r="E43" s="59"/>
    </row>
    <row r="44" spans="1:5" ht="31.5" customHeight="1" x14ac:dyDescent="0.25">
      <c r="A44" s="59" t="s">
        <v>49</v>
      </c>
      <c r="B44" s="59"/>
      <c r="C44" s="59"/>
      <c r="D44" s="59"/>
      <c r="E44" s="59"/>
    </row>
    <row r="45" spans="1:5" x14ac:dyDescent="0.25">
      <c r="A45" s="59" t="s">
        <v>20</v>
      </c>
      <c r="B45" s="59"/>
      <c r="C45" s="59"/>
      <c r="D45" s="59"/>
      <c r="E45" s="59"/>
    </row>
    <row r="46" spans="1:5" x14ac:dyDescent="0.25">
      <c r="A46" s="70" t="s">
        <v>6</v>
      </c>
      <c r="B46" s="70"/>
      <c r="C46" s="70"/>
      <c r="D46" s="70"/>
      <c r="E46" s="70"/>
    </row>
    <row r="47" spans="1:5" x14ac:dyDescent="0.25">
      <c r="A47" s="59" t="s">
        <v>20</v>
      </c>
      <c r="B47" s="59"/>
      <c r="C47" s="59"/>
      <c r="D47" s="59"/>
      <c r="E47" s="59"/>
    </row>
    <row r="48" spans="1:5" x14ac:dyDescent="0.25">
      <c r="A48" s="71" t="s">
        <v>44</v>
      </c>
      <c r="B48" s="71"/>
      <c r="C48" s="71"/>
      <c r="D48" s="71"/>
      <c r="E48" s="8"/>
    </row>
    <row r="49" spans="1:5" x14ac:dyDescent="0.25">
      <c r="B49" s="69" t="s">
        <v>21</v>
      </c>
      <c r="C49" s="69"/>
      <c r="D49" s="69"/>
      <c r="E49" s="9" t="s">
        <v>7</v>
      </c>
    </row>
    <row r="50" spans="1:5" x14ac:dyDescent="0.25">
      <c r="A50" s="37"/>
      <c r="B50" s="37"/>
      <c r="C50" s="37"/>
      <c r="D50" s="37"/>
      <c r="E50" s="37"/>
    </row>
    <row r="51" spans="1:5" x14ac:dyDescent="0.25">
      <c r="A51" s="72" t="s">
        <v>45</v>
      </c>
      <c r="B51" s="72"/>
      <c r="C51" s="72"/>
      <c r="D51" s="72"/>
      <c r="E51" s="8"/>
    </row>
    <row r="52" spans="1:5" x14ac:dyDescent="0.25">
      <c r="B52" s="69" t="s">
        <v>21</v>
      </c>
      <c r="C52" s="69"/>
      <c r="D52" s="69"/>
      <c r="E52" s="9" t="s">
        <v>7</v>
      </c>
    </row>
    <row r="55" spans="1:5" x14ac:dyDescent="0.25">
      <c r="A55" s="18" t="s">
        <v>56</v>
      </c>
    </row>
    <row r="56" spans="1:5" x14ac:dyDescent="0.25">
      <c r="A56" s="2" t="s">
        <v>57</v>
      </c>
      <c r="B56" s="29">
        <v>-1980.93</v>
      </c>
    </row>
    <row r="57" spans="1:5" ht="15.75" x14ac:dyDescent="0.25">
      <c r="A57" s="30" t="s">
        <v>58</v>
      </c>
      <c r="B57" s="31">
        <v>62707.14</v>
      </c>
    </row>
    <row r="58" spans="1:5" x14ac:dyDescent="0.25">
      <c r="A58" s="2" t="s">
        <v>59</v>
      </c>
      <c r="B58" s="31">
        <v>62213.7</v>
      </c>
    </row>
    <row r="59" spans="1:5" x14ac:dyDescent="0.25">
      <c r="A59" s="32" t="s">
        <v>60</v>
      </c>
      <c r="B59" s="29">
        <f>B56+B58-('1 кв.'!E39+'2 кв.'!E39+'3 кв.'!E39+'4 кв.'!E39)</f>
        <v>1531.0999999999985</v>
      </c>
    </row>
    <row r="62" spans="1:5" x14ac:dyDescent="0.25">
      <c r="B62" s="35"/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4" t="s">
        <v>67</v>
      </c>
      <c r="B1" s="74"/>
      <c r="C1" s="74"/>
      <c r="D1" s="38"/>
    </row>
    <row r="2" spans="1:5" ht="15.75" customHeight="1" x14ac:dyDescent="0.25">
      <c r="A2" s="75" t="s">
        <v>68</v>
      </c>
      <c r="B2" s="75"/>
      <c r="C2" s="75"/>
      <c r="D2" s="30"/>
    </row>
    <row r="3" spans="1:5" ht="15.75" x14ac:dyDescent="0.25">
      <c r="A3" s="75" t="s">
        <v>69</v>
      </c>
      <c r="B3" s="75"/>
      <c r="C3" s="75"/>
      <c r="D3" s="30"/>
    </row>
    <row r="4" spans="1:5" ht="15.75" x14ac:dyDescent="0.25">
      <c r="A4" s="74" t="s">
        <v>82</v>
      </c>
      <c r="B4" s="74"/>
      <c r="C4" s="74"/>
      <c r="D4" s="38"/>
    </row>
    <row r="5" spans="1:5" ht="15.75" x14ac:dyDescent="0.25">
      <c r="A5" s="76"/>
      <c r="B5" s="76"/>
      <c r="C5" s="76"/>
      <c r="D5" s="1"/>
    </row>
    <row r="6" spans="1:5" ht="15" customHeight="1" x14ac:dyDescent="0.25">
      <c r="A6" s="30"/>
      <c r="B6" s="2" t="s">
        <v>57</v>
      </c>
      <c r="C6" s="29">
        <f>'4 кв.'!B56</f>
        <v>-1980.93</v>
      </c>
      <c r="D6" s="39"/>
    </row>
    <row r="7" spans="1:5" ht="15.75" x14ac:dyDescent="0.25">
      <c r="A7" s="40" t="s">
        <v>70</v>
      </c>
      <c r="B7" s="30" t="s">
        <v>58</v>
      </c>
      <c r="C7" s="31">
        <f>'4 кв.'!B57</f>
        <v>62707.14</v>
      </c>
      <c r="D7" s="41"/>
    </row>
    <row r="8" spans="1:5" ht="15" customHeight="1" x14ac:dyDescent="0.25">
      <c r="A8" s="13"/>
      <c r="B8" s="2" t="s">
        <v>59</v>
      </c>
      <c r="C8" s="31">
        <f>'4 кв.'!B58</f>
        <v>62213.7</v>
      </c>
      <c r="D8" s="41"/>
    </row>
    <row r="9" spans="1:5" ht="15.75" x14ac:dyDescent="0.25">
      <c r="A9" s="13"/>
      <c r="B9" s="30" t="s">
        <v>71</v>
      </c>
      <c r="C9" s="42">
        <f>SUM(C8:C8)</f>
        <v>62213.7</v>
      </c>
      <c r="D9" s="39"/>
    </row>
    <row r="10" spans="1:5" ht="15" customHeight="1" x14ac:dyDescent="0.25">
      <c r="A10" s="1"/>
      <c r="B10" s="73"/>
      <c r="C10" s="73"/>
      <c r="D10" s="41"/>
    </row>
    <row r="11" spans="1:5" ht="15" customHeight="1" x14ac:dyDescent="0.25">
      <c r="A11" s="43" t="s">
        <v>72</v>
      </c>
      <c r="B11" s="44" t="s">
        <v>46</v>
      </c>
      <c r="C11" s="31">
        <f>'1 кв.'!E37+'2 кв.'!E37+'3 кв.'!E37+'4 кв.'!E37</f>
        <v>2597.4700000000003</v>
      </c>
      <c r="D11" s="41"/>
    </row>
    <row r="12" spans="1:5" ht="15.75" x14ac:dyDescent="0.25">
      <c r="A12" s="1"/>
      <c r="B12" s="44" t="s">
        <v>73</v>
      </c>
      <c r="C12" s="31">
        <v>0</v>
      </c>
      <c r="D12" s="41"/>
      <c r="E12" s="45"/>
    </row>
    <row r="13" spans="1:5" ht="15" customHeight="1" x14ac:dyDescent="0.25">
      <c r="B13" s="46" t="s">
        <v>4</v>
      </c>
      <c r="C13" s="31">
        <f>'1 кв.'!E28+'2 кв.'!E28+'3 кв.'!E28+'4 кв.'!E28</f>
        <v>6986.4000000000005</v>
      </c>
      <c r="D13" s="41"/>
    </row>
    <row r="14" spans="1:5" ht="15" customHeight="1" x14ac:dyDescent="0.25">
      <c r="A14" s="43"/>
      <c r="B14" s="46" t="s">
        <v>25</v>
      </c>
      <c r="C14" s="31">
        <f>'1 кв.'!E29+'2 кв.'!E29+'3 кв.'!E29+'4 кв.'!E29</f>
        <v>9776.7000000000007</v>
      </c>
      <c r="D14" s="41"/>
    </row>
    <row r="15" spans="1:5" ht="15.75" x14ac:dyDescent="0.25">
      <c r="A15" s="43"/>
      <c r="B15" s="46" t="s">
        <v>74</v>
      </c>
      <c r="C15" s="31">
        <f>'1 кв.'!E30+'2 кв.'!E30+'3 кв.'!E30+'4 кв.'!E30</f>
        <v>8690.4</v>
      </c>
      <c r="D15" s="41"/>
    </row>
    <row r="16" spans="1:5" ht="15" customHeight="1" x14ac:dyDescent="0.25">
      <c r="A16" s="43"/>
      <c r="B16" s="46" t="s">
        <v>37</v>
      </c>
      <c r="C16" s="31">
        <f>'1 кв.'!E31+'2 кв.'!E31+'3 кв.'!E31+'4 кв.'!E31</f>
        <v>6549.75</v>
      </c>
      <c r="D16" s="41"/>
    </row>
    <row r="17" spans="1:5" ht="15" customHeight="1" x14ac:dyDescent="0.25">
      <c r="A17" s="43"/>
      <c r="B17" s="46" t="s">
        <v>75</v>
      </c>
      <c r="C17" s="31">
        <f>'1 кв.'!E32+'2 кв.'!E32+'3 кв.'!E32+'4 кв.'!E32</f>
        <v>2300.4</v>
      </c>
      <c r="D17" s="41"/>
    </row>
    <row r="18" spans="1:5" ht="15.75" x14ac:dyDescent="0.25">
      <c r="A18" s="43"/>
      <c r="B18" s="46" t="s">
        <v>76</v>
      </c>
      <c r="C18" s="31">
        <f>'1 кв.'!E33+'2 кв.'!E33+'3 кв.'!E33+'4 кв.'!E33</f>
        <v>170.4</v>
      </c>
      <c r="D18" s="41"/>
    </row>
    <row r="19" spans="1:5" ht="15.75" x14ac:dyDescent="0.25">
      <c r="A19" s="43"/>
      <c r="B19" s="46" t="s">
        <v>83</v>
      </c>
      <c r="C19" s="31">
        <f>'1 кв.'!E34+'2 кв.'!E34+'3 кв.'!E34+'4 кв.'!E34</f>
        <v>0</v>
      </c>
      <c r="D19" s="41"/>
    </row>
    <row r="20" spans="1:5" ht="15" customHeight="1" x14ac:dyDescent="0.25">
      <c r="A20" s="43"/>
      <c r="B20" s="46" t="s">
        <v>29</v>
      </c>
      <c r="C20" s="31">
        <f>'1 кв.'!E35+'2 кв.'!E35+'3 кв.'!E35+'4 кв.'!E35</f>
        <v>10128.149999999998</v>
      </c>
      <c r="D20" s="41"/>
    </row>
    <row r="21" spans="1:5" ht="15" customHeight="1" x14ac:dyDescent="0.25">
      <c r="A21" s="43"/>
      <c r="B21" s="46" t="s">
        <v>50</v>
      </c>
      <c r="C21" s="31">
        <f>'1 кв.'!E36+'2 кв.'!E36+'3 кв.'!E36+'4 кв.'!E36</f>
        <v>11502.000000000002</v>
      </c>
      <c r="D21" s="41"/>
    </row>
    <row r="22" spans="1:5" ht="15.75" x14ac:dyDescent="0.25">
      <c r="A22" s="1"/>
      <c r="B22" s="40" t="s">
        <v>77</v>
      </c>
      <c r="C22" s="29">
        <f>SUM(C11:C21)</f>
        <v>58701.67</v>
      </c>
      <c r="D22" s="41"/>
      <c r="E22" s="45"/>
    </row>
    <row r="23" spans="1:5" ht="15" customHeight="1" x14ac:dyDescent="0.25">
      <c r="A23" s="1"/>
      <c r="B23" s="47" t="s">
        <v>84</v>
      </c>
      <c r="C23" s="29">
        <f>C6+C9-C22</f>
        <v>1531.0999999999985</v>
      </c>
      <c r="D23" s="41"/>
    </row>
    <row r="24" spans="1:5" s="50" customFormat="1" ht="30" x14ac:dyDescent="0.25">
      <c r="A24" s="12"/>
      <c r="B24" s="48" t="s">
        <v>78</v>
      </c>
      <c r="C24" s="3" t="s">
        <v>79</v>
      </c>
      <c r="D24" s="49"/>
    </row>
    <row r="25" spans="1:5" ht="15" customHeight="1" x14ac:dyDescent="0.25">
      <c r="A25" s="3"/>
      <c r="B25" s="51"/>
      <c r="C25" s="52"/>
      <c r="D25" s="41"/>
    </row>
    <row r="26" spans="1:5" s="57" customFormat="1" ht="15" customHeight="1" x14ac:dyDescent="0.25">
      <c r="A26" s="53"/>
      <c r="B26" s="54" t="s">
        <v>80</v>
      </c>
      <c r="C26" s="55">
        <f>SUM(C25:C25)</f>
        <v>0</v>
      </c>
      <c r="D26" s="56"/>
    </row>
    <row r="27" spans="1:5" ht="15.75" x14ac:dyDescent="0.25">
      <c r="A27" s="1"/>
      <c r="B27" s="40"/>
      <c r="C27" s="40"/>
      <c r="D27" s="41"/>
    </row>
    <row r="28" spans="1:5" ht="15.75" x14ac:dyDescent="0.25">
      <c r="A28" s="40" t="s">
        <v>81</v>
      </c>
      <c r="C28" s="40"/>
      <c r="D28" s="41"/>
    </row>
    <row r="29" spans="1:5" ht="15.75" x14ac:dyDescent="0.25">
      <c r="A29" s="1"/>
      <c r="B29" s="40"/>
      <c r="C29" s="40"/>
      <c r="D29" s="41"/>
    </row>
    <row r="30" spans="1:5" ht="15.75" x14ac:dyDescent="0.25">
      <c r="A30" s="1"/>
      <c r="B30" s="40"/>
      <c r="C30" s="40"/>
      <c r="D30" s="41"/>
    </row>
    <row r="31" spans="1:5" ht="15.75" x14ac:dyDescent="0.25">
      <c r="A31" s="1"/>
      <c r="B31" s="40"/>
      <c r="C31" s="40"/>
      <c r="D31" s="41"/>
    </row>
    <row r="32" spans="1:5" ht="15.75" x14ac:dyDescent="0.25">
      <c r="A32" s="1"/>
      <c r="B32" s="40"/>
      <c r="C32" s="40"/>
      <c r="D32" s="41"/>
    </row>
    <row r="33" spans="1:4" ht="15.75" x14ac:dyDescent="0.25">
      <c r="A33" s="1"/>
      <c r="B33" s="40"/>
      <c r="C33" s="40"/>
      <c r="D33" s="41"/>
    </row>
    <row r="34" spans="1:4" ht="15.75" x14ac:dyDescent="0.25">
      <c r="A34" s="1"/>
      <c r="B34" s="40"/>
      <c r="C34" s="40"/>
      <c r="D34" s="41"/>
    </row>
    <row r="35" spans="1:4" ht="15.75" x14ac:dyDescent="0.25">
      <c r="A35" s="1"/>
      <c r="B35" s="40"/>
      <c r="C35" s="40"/>
      <c r="D35" s="41"/>
    </row>
    <row r="36" spans="1:4" ht="15.75" x14ac:dyDescent="0.25">
      <c r="A36" s="1"/>
      <c r="B36" s="40"/>
      <c r="C36" s="40"/>
      <c r="D36" s="41"/>
    </row>
    <row r="37" spans="1:4" ht="15.75" x14ac:dyDescent="0.25">
      <c r="A37" s="1"/>
      <c r="B37" s="40"/>
      <c r="C37" s="40"/>
      <c r="D37" s="41"/>
    </row>
    <row r="38" spans="1:4" ht="15.75" x14ac:dyDescent="0.25">
      <c r="A38" s="1"/>
      <c r="B38" s="40"/>
      <c r="C38" s="40"/>
      <c r="D38" s="41"/>
    </row>
    <row r="39" spans="1:4" ht="15.75" x14ac:dyDescent="0.25">
      <c r="A39" s="1"/>
      <c r="B39" s="40"/>
      <c r="C39" s="40"/>
      <c r="D39" s="41"/>
    </row>
    <row r="40" spans="1:4" ht="15.75" x14ac:dyDescent="0.25">
      <c r="A40" s="1"/>
      <c r="B40" s="40"/>
      <c r="C40" s="40"/>
      <c r="D40" s="41"/>
    </row>
    <row r="52" ht="15" customHeight="1" x14ac:dyDescent="0.25"/>
  </sheetData>
  <mergeCells count="6">
    <mergeCell ref="B10:C10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2017-01-31T08:40:23Z</dcterms:modified>
</cp:coreProperties>
</file>