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225" windowWidth="14805" windowHeight="7890" activeTab="4"/>
  </bookViews>
  <sheets>
    <sheet name="1кв" sheetId="19" r:id="rId1"/>
    <sheet name="2кв" sheetId="20" r:id="rId2"/>
    <sheet name="3кв" sheetId="21" r:id="rId3"/>
    <sheet name="4кв" sheetId="22" r:id="rId4"/>
    <sheet name="отчет" sheetId="23" r:id="rId5"/>
  </sheets>
  <definedNames>
    <definedName name="_xlnm.Print_Area" localSheetId="0">'1кв'!$A$1:$E$55</definedName>
    <definedName name="_xlnm.Print_Area" localSheetId="1">'2кв'!$A$1:$E$51</definedName>
    <definedName name="_xlnm.Print_Area" localSheetId="2">'3кв'!$A$1:$E$50</definedName>
    <definedName name="_xlnm.Print_Area" localSheetId="3">'4кв'!$A$1:$E$50</definedName>
    <definedName name="_xlnm.Print_Area" localSheetId="4">отчет!$A$1:$C$39</definedName>
  </definedNames>
  <calcPr calcId="124519"/>
</workbook>
</file>

<file path=xl/calcChain.xml><?xml version="1.0" encoding="utf-8"?>
<calcChain xmlns="http://schemas.openxmlformats.org/spreadsheetml/2006/main">
  <c r="C9" i="23"/>
  <c r="C19"/>
  <c r="C17" s="1"/>
  <c r="C16"/>
  <c r="C15"/>
  <c r="C14"/>
  <c r="C13"/>
  <c r="C12"/>
  <c r="C8"/>
  <c r="C10" s="1"/>
  <c r="C6"/>
  <c r="C27"/>
  <c r="C20" l="1"/>
  <c r="C21" s="1"/>
  <c r="B45" i="22" l="1"/>
  <c r="B50" s="1"/>
  <c r="B48"/>
  <c r="E26"/>
  <c r="B49" s="1"/>
  <c r="E23"/>
  <c r="E22"/>
  <c r="B45" i="21" l="1"/>
  <c r="B48"/>
  <c r="E23"/>
  <c r="E22"/>
  <c r="E26" l="1"/>
  <c r="B49" s="1"/>
  <c r="B50" s="1"/>
  <c r="B46" i="20"/>
  <c r="B49" l="1"/>
  <c r="E23"/>
  <c r="E22"/>
  <c r="E27" s="1"/>
  <c r="B50" s="1"/>
  <c r="B51" l="1"/>
  <c r="E31" i="19"/>
  <c r="E27"/>
  <c r="E28"/>
  <c r="E29"/>
  <c r="E26"/>
  <c r="B53" l="1"/>
  <c r="E24"/>
  <c r="E23"/>
  <c r="E22"/>
  <c r="B54" s="1"/>
  <c r="B55" l="1"/>
</calcChain>
</file>

<file path=xl/sharedStrings.xml><?xml version="1.0" encoding="utf-8"?>
<sst xmlns="http://schemas.openxmlformats.org/spreadsheetml/2006/main" count="268" uniqueCount="99">
  <si>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</si>
  <si>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</si>
  <si>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</si>
  <si>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</si>
  <si>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</si>
  <si>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</si>
  <si>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</si>
  <si>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</si>
  <si>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</si>
  <si>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</si>
  <si>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</si>
  <si>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</si>
  <si>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</si>
  <si>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</si>
  <si>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</si>
  <si>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</si>
  <si>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</si>
  <si>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</si>
  <si>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</si>
  <si>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</si>
  <si>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</si>
  <si>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</si>
  <si>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</si>
  <si>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</si>
  <si>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</si>
  <si>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</si>
  <si>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Свердлова, д. 7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</si>
  <si>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№38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</si>
  <si>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</si>
  <si>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</si>
  <si>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</si>
  <si>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</si>
  <si>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</si>
  <si>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Информация для собственников:</t>
  </si>
  <si>
    <t xml:space="preserve">Итого остаток на конец квартала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</si>
  <si>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№38 от 30.05.2013 г.</t>
    </r>
  </si>
  <si>
    <t>Заказчик - Собственники МКД, в лице председателя совета МКД Бурцева О.В.</t>
  </si>
  <si>
    <t>Sдома=634,2м2</t>
  </si>
  <si>
    <t>в т.ч. Оплачено рем.и содерж.</t>
  </si>
  <si>
    <t>Расходы по содержанию и тек. ремонту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</si>
  <si>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Бурцевой Оксаны Владимировны</t>
    </r>
  </si>
  <si>
    <t xml:space="preserve">Общехозяйственные расходы </t>
  </si>
  <si>
    <t>1 квартал</t>
  </si>
  <si>
    <t>Остаток на начало квартала</t>
  </si>
  <si>
    <t xml:space="preserve">определена приложением № 9 к договору </t>
  </si>
  <si>
    <t xml:space="preserve">Услуги по содержанию многоквартирного дома </t>
  </si>
  <si>
    <t>интернет Квант-телеком</t>
  </si>
  <si>
    <t>Обработка подъездов хлорсодержащими растворами опрыскивание 1 раз в неделю</t>
  </si>
  <si>
    <t>Предъявлено населению39764,34</t>
  </si>
  <si>
    <t>за 1 квартал 2022 года</t>
  </si>
  <si>
    <t>"31" 03 2022 г.</t>
  </si>
  <si>
    <t>Установка кодового замка кв.8</t>
  </si>
  <si>
    <t xml:space="preserve">Установка кодового замка </t>
  </si>
  <si>
    <t>Установка фанерной панели для вентиляции в подьезде (кв.8)</t>
  </si>
  <si>
    <t>Установка дверей в подьезд, сварочные работы (кв.10)</t>
  </si>
  <si>
    <t>январь</t>
  </si>
  <si>
    <t>февраль</t>
  </si>
  <si>
    <t>ч/ч</t>
  </si>
  <si>
    <t xml:space="preserve">           2. Всего за период с "01" 01 2022 г. по "31" 03 2022 г. выполнено работ (оказано услуг) на общую сумму тридцать пять тысяч двадцать  шесть рублей 07 копеек</t>
  </si>
  <si>
    <t>за 2 квартал 2022 года</t>
  </si>
  <si>
    <t>"30" 06 2022 г.</t>
  </si>
  <si>
    <t>2 квартал</t>
  </si>
  <si>
    <t>Реконструкция качели, изготовление стенда</t>
  </si>
  <si>
    <t xml:space="preserve">           2. Всего за период с "01" 04 2022 г. по "30" 06 2022 г. выполнено работ (оказано услуг) на общую сумму тридцать три тысячи девяносто девять рублей 51 копейка</t>
  </si>
  <si>
    <t>за 3 квартал 2022 года</t>
  </si>
  <si>
    <t>"30" 09 2022 г.</t>
  </si>
  <si>
    <t>3 квартал</t>
  </si>
  <si>
    <t xml:space="preserve">           2. Всего за период с "01" 07 2022 г. по "30" 09 2022 г. выполнено работ (оказано услуг) на общую сумму тридцать три тысячи шестьдесят семь рублей 19 копеек</t>
  </si>
  <si>
    <t>Предъявлено населению42237,72</t>
  </si>
  <si>
    <t>за 4 квартал 2022 года</t>
  </si>
  <si>
    <t>"31" 12 2022 г.</t>
  </si>
  <si>
    <t>4 квартал</t>
  </si>
  <si>
    <t xml:space="preserve">           2. Всего за период с "01" 10 2022 г. по "31" 12 2022 г. выполнено работ (оказано услуг) на общую сумму тридцать три тысячи сто пятьдесят пять рублей 19 копеек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</si>
  <si>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</si>
  <si>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</si>
  <si>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</si>
  <si>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</si>
  <si>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</si>
  <si>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</si>
  <si>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</si>
  <si>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</si>
  <si>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Обработка подъездов хлорсодержащими растворами опрыскивание 1 раз в неделю </t>
  </si>
  <si>
    <t>Работы по договору, всего</t>
  </si>
  <si>
    <t>в том числе: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</si>
  <si>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</si>
  <si>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</si>
  <si>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</si>
  <si>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</si>
  <si>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</si>
  <si>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</si>
  <si>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>Отчет за 2022 год.</t>
  </si>
  <si>
    <t xml:space="preserve">Получил: 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</si>
  <si>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</si>
  <si>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</si>
  <si>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</si>
  <si>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 Свердлова д.7</t>
  </si>
  <si>
    <t>Начислено всего 164004,12</t>
  </si>
  <si>
    <t>Непредвиденные работы  9 ч/ч</t>
  </si>
  <si>
    <t xml:space="preserve">     *Реконструкция качели, изготовление стенда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</si>
</sst>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3" fillId="0" borderId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/>
    <xf numFmtId="0" fontId="4" fillId="0" borderId="0" xfId="0" applyFont="1" applyAlignment="1"/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4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4" fontId="8" fillId="0" borderId="1" xfId="1" applyNumberFormat="1" applyFont="1" applyBorder="1" applyAlignment="1">
      <alignment horizontal="center"/>
    </xf>
    <xf numFmtId="4" fontId="14" fillId="0" borderId="0" xfId="0" applyNumberFormat="1" applyFont="1"/>
    <xf numFmtId="43" fontId="8" fillId="0" borderId="1" xfId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3" fillId="0" borderId="1" xfId="1" applyFont="1" applyBorder="1" applyAlignment="1">
      <alignment horizontal="center"/>
    </xf>
    <xf numFmtId="164" fontId="3" fillId="0" borderId="0" xfId="1" applyNumberFormat="1" applyFont="1" applyBorder="1"/>
    <xf numFmtId="4" fontId="3" fillId="0" borderId="0" xfId="0" applyNumberFormat="1" applyFont="1"/>
    <xf numFmtId="0" fontId="3" fillId="0" borderId="0" xfId="0" applyFont="1" applyBorder="1"/>
    <xf numFmtId="43" fontId="3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3" fontId="3" fillId="0" borderId="0" xfId="0" applyNumberFormat="1" applyFont="1"/>
    <xf numFmtId="49" fontId="3" fillId="2" borderId="1" xfId="0" applyNumberFormat="1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3" fontId="3" fillId="0" borderId="0" xfId="1" applyFont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0" xfId="0" applyFont="1"/>
    <xf numFmtId="43" fontId="8" fillId="0" borderId="0" xfId="1" applyFont="1" applyAlignment="1">
      <alignment horizontal="left"/>
    </xf>
    <xf numFmtId="43" fontId="3" fillId="0" borderId="0" xfId="1" applyFont="1"/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view="pageBreakPreview" topLeftCell="A37" zoomScaleSheetLayoutView="100" workbookViewId="0">
      <selection activeCell="E32" sqref="E32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>
      <c r="A1" s="68" t="s">
        <v>11</v>
      </c>
      <c r="B1" s="68"/>
      <c r="C1" s="68"/>
      <c r="D1" s="68"/>
      <c r="E1" s="68"/>
    </row>
    <row r="2" spans="1:5" ht="39" customHeight="1">
      <c r="A2" s="69" t="s">
        <v>12</v>
      </c>
      <c r="B2" s="70"/>
      <c r="C2" s="70"/>
      <c r="D2" s="70"/>
      <c r="E2" s="70"/>
    </row>
    <row r="3" spans="1:5">
      <c r="A3" s="71" t="s">
        <v>49</v>
      </c>
      <c r="B3" s="71"/>
      <c r="C3" s="71"/>
      <c r="D3" s="71"/>
      <c r="E3" s="71"/>
    </row>
    <row r="4" spans="1:5" s="1" customFormat="1" ht="15.75">
      <c r="A4" s="22" t="s">
        <v>13</v>
      </c>
      <c r="B4" s="23"/>
      <c r="C4" s="23"/>
      <c r="D4" s="72" t="s">
        <v>50</v>
      </c>
      <c r="E4" s="72"/>
    </row>
    <row r="5" spans="1:5" ht="12.75" customHeight="1">
      <c r="A5" s="27"/>
      <c r="B5" s="4"/>
      <c r="C5" s="4"/>
      <c r="D5" s="4"/>
      <c r="E5" s="4"/>
    </row>
    <row r="6" spans="1:5">
      <c r="A6" s="73" t="s">
        <v>0</v>
      </c>
      <c r="B6" s="73"/>
      <c r="C6" s="73"/>
      <c r="D6" s="73"/>
      <c r="E6" s="73"/>
    </row>
    <row r="7" spans="1:5">
      <c r="A7" s="67" t="s">
        <v>26</v>
      </c>
      <c r="B7" s="67"/>
      <c r="C7" s="67"/>
      <c r="D7" s="67"/>
      <c r="E7" s="67"/>
    </row>
    <row r="8" spans="1:5">
      <c r="A8" s="75" t="s">
        <v>1</v>
      </c>
      <c r="B8" s="75"/>
      <c r="C8" s="75"/>
      <c r="D8" s="75"/>
      <c r="E8" s="75"/>
    </row>
    <row r="9" spans="1:5">
      <c r="A9" s="76" t="s">
        <v>40</v>
      </c>
      <c r="B9" s="76"/>
      <c r="C9" s="76"/>
      <c r="D9" s="76"/>
      <c r="E9" s="76"/>
    </row>
    <row r="10" spans="1:5" ht="21" customHeight="1">
      <c r="A10" s="77" t="s">
        <v>14</v>
      </c>
      <c r="B10" s="78"/>
      <c r="C10" s="78"/>
      <c r="D10" s="78"/>
      <c r="E10" s="78"/>
    </row>
    <row r="11" spans="1:5" ht="27" customHeight="1">
      <c r="A11" s="79" t="s">
        <v>35</v>
      </c>
      <c r="B11" s="79"/>
      <c r="C11" s="79"/>
      <c r="D11" s="79"/>
      <c r="E11" s="79"/>
    </row>
    <row r="12" spans="1:5">
      <c r="A12" s="75" t="s">
        <v>15</v>
      </c>
      <c r="B12" s="80"/>
      <c r="C12" s="80"/>
      <c r="D12" s="80"/>
      <c r="E12" s="80"/>
    </row>
    <row r="13" spans="1:5" ht="21.75" customHeight="1">
      <c r="A13" s="73" t="s">
        <v>22</v>
      </c>
      <c r="B13" s="73"/>
      <c r="C13" s="73"/>
      <c r="D13" s="73"/>
      <c r="E13" s="73"/>
    </row>
    <row r="14" spans="1:5" ht="18.75" customHeight="1">
      <c r="A14" s="75" t="s">
        <v>2</v>
      </c>
      <c r="B14" s="80"/>
      <c r="C14" s="80"/>
      <c r="D14" s="80"/>
      <c r="E14" s="80"/>
    </row>
    <row r="15" spans="1:5" ht="13.9" customHeight="1">
      <c r="A15" s="73" t="s">
        <v>23</v>
      </c>
      <c r="B15" s="73"/>
      <c r="C15" s="73"/>
      <c r="D15" s="73"/>
      <c r="E15" s="73"/>
    </row>
    <row r="16" spans="1:5" ht="10.5" customHeight="1">
      <c r="A16" s="75" t="s">
        <v>16</v>
      </c>
      <c r="B16" s="75"/>
      <c r="C16" s="75"/>
      <c r="D16" s="75"/>
      <c r="E16" s="75"/>
    </row>
    <row r="17" spans="1:7" ht="30.75" customHeight="1">
      <c r="A17" s="73" t="s">
        <v>17</v>
      </c>
      <c r="B17" s="73"/>
      <c r="C17" s="73"/>
      <c r="D17" s="73"/>
      <c r="E17" s="73"/>
    </row>
    <row r="18" spans="1:7" ht="58.9" customHeight="1">
      <c r="A18" s="73" t="s">
        <v>27</v>
      </c>
      <c r="B18" s="73"/>
      <c r="C18" s="73"/>
      <c r="D18" s="73"/>
      <c r="E18" s="73"/>
    </row>
    <row r="19" spans="1:7" ht="33.75" customHeight="1">
      <c r="A19" s="74" t="s">
        <v>28</v>
      </c>
      <c r="B19" s="74"/>
      <c r="C19" s="74"/>
      <c r="D19" s="74"/>
      <c r="E19" s="74"/>
    </row>
    <row r="20" spans="1:7" ht="21.75" customHeight="1">
      <c r="A20" s="82"/>
      <c r="B20" s="82"/>
      <c r="C20" s="82"/>
      <c r="D20" s="82"/>
      <c r="E20" s="82"/>
      <c r="F20" s="2">
        <v>634.20000000000005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9" t="s">
        <v>45</v>
      </c>
      <c r="B22" s="8" t="s">
        <v>44</v>
      </c>
      <c r="C22" s="3" t="s">
        <v>4</v>
      </c>
      <c r="D22" s="3">
        <v>12.48</v>
      </c>
      <c r="E22" s="7">
        <f>D22*F20*G20</f>
        <v>23744.448000000004</v>
      </c>
    </row>
    <row r="23" spans="1:7">
      <c r="A23" s="6" t="s">
        <v>41</v>
      </c>
      <c r="B23" s="8" t="s">
        <v>24</v>
      </c>
      <c r="C23" s="3" t="s">
        <v>4</v>
      </c>
      <c r="D23" s="3">
        <v>3.6</v>
      </c>
      <c r="E23" s="7">
        <f>D23*F20*G20</f>
        <v>6849.3600000000006</v>
      </c>
    </row>
    <row r="24" spans="1:7" ht="45">
      <c r="A24" s="6" t="s">
        <v>47</v>
      </c>
      <c r="B24" s="8" t="s">
        <v>42</v>
      </c>
      <c r="C24" s="3" t="s">
        <v>4</v>
      </c>
      <c r="D24" s="3"/>
      <c r="E24" s="7">
        <f>790.76*3</f>
        <v>2372.2799999999997</v>
      </c>
    </row>
    <row r="25" spans="1:7">
      <c r="A25" s="6" t="s">
        <v>29</v>
      </c>
      <c r="B25" s="8" t="s">
        <v>42</v>
      </c>
      <c r="C25" s="3" t="s">
        <v>30</v>
      </c>
      <c r="D25" s="20"/>
      <c r="E25" s="7">
        <v>93.75</v>
      </c>
    </row>
    <row r="26" spans="1:7">
      <c r="A26" s="21" t="s">
        <v>51</v>
      </c>
      <c r="B26" s="8" t="s">
        <v>55</v>
      </c>
      <c r="C26" s="3" t="s">
        <v>57</v>
      </c>
      <c r="D26" s="3">
        <v>1</v>
      </c>
      <c r="E26" s="7">
        <f>D26*218.47</f>
        <v>218.47</v>
      </c>
    </row>
    <row r="27" spans="1:7">
      <c r="A27" s="29" t="s">
        <v>52</v>
      </c>
      <c r="B27" s="8" t="s">
        <v>56</v>
      </c>
      <c r="C27" s="3" t="s">
        <v>57</v>
      </c>
      <c r="D27" s="3">
        <v>1</v>
      </c>
      <c r="E27" s="7">
        <f t="shared" ref="E27:E29" si="0">D27*218.47</f>
        <v>218.47</v>
      </c>
    </row>
    <row r="28" spans="1:7" ht="30">
      <c r="A28" s="28" t="s">
        <v>53</v>
      </c>
      <c r="B28" s="8" t="s">
        <v>56</v>
      </c>
      <c r="C28" s="3" t="s">
        <v>57</v>
      </c>
      <c r="D28" s="3">
        <v>3</v>
      </c>
      <c r="E28" s="7">
        <f t="shared" si="0"/>
        <v>655.41</v>
      </c>
    </row>
    <row r="29" spans="1:7" ht="30">
      <c r="A29" s="29" t="s">
        <v>54</v>
      </c>
      <c r="B29" s="8" t="s">
        <v>56</v>
      </c>
      <c r="C29" s="3" t="s">
        <v>57</v>
      </c>
      <c r="D29" s="3">
        <v>4</v>
      </c>
      <c r="E29" s="7">
        <f t="shared" si="0"/>
        <v>873.88</v>
      </c>
    </row>
    <row r="30" spans="1:7">
      <c r="A30" s="29"/>
      <c r="B30" s="8"/>
      <c r="C30" s="3"/>
      <c r="D30" s="3"/>
      <c r="E30" s="7"/>
    </row>
    <row r="31" spans="1:7" s="13" customFormat="1" ht="14.25">
      <c r="A31" s="9" t="s">
        <v>25</v>
      </c>
      <c r="B31" s="10"/>
      <c r="C31" s="11"/>
      <c r="D31" s="11"/>
      <c r="E31" s="12">
        <f>SUM(E22:E30)</f>
        <v>35026.068000000007</v>
      </c>
    </row>
    <row r="33" spans="1:8" ht="29.25" customHeight="1">
      <c r="A33" s="79" t="s">
        <v>58</v>
      </c>
      <c r="B33" s="79"/>
      <c r="C33" s="79"/>
      <c r="D33" s="79"/>
      <c r="E33" s="79"/>
    </row>
    <row r="34" spans="1:8" ht="32.25" customHeight="1">
      <c r="A34" s="73" t="s">
        <v>21</v>
      </c>
      <c r="B34" s="73"/>
      <c r="C34" s="73"/>
      <c r="D34" s="73"/>
      <c r="E34" s="73"/>
    </row>
    <row r="35" spans="1:8" ht="13.9" customHeight="1">
      <c r="A35" s="73" t="s">
        <v>20</v>
      </c>
      <c r="B35" s="73"/>
      <c r="C35" s="73"/>
      <c r="D35" s="73"/>
      <c r="E35" s="73"/>
      <c r="F35" s="13"/>
      <c r="G35" s="13"/>
      <c r="H35" s="14"/>
    </row>
    <row r="36" spans="1:8" ht="30" customHeight="1">
      <c r="A36" s="73" t="s">
        <v>31</v>
      </c>
      <c r="B36" s="73"/>
      <c r="C36" s="73"/>
      <c r="D36" s="73"/>
      <c r="E36" s="73"/>
    </row>
    <row r="37" spans="1:8">
      <c r="A37" s="73" t="s">
        <v>18</v>
      </c>
      <c r="B37" s="73"/>
      <c r="C37" s="73"/>
      <c r="D37" s="73"/>
      <c r="E37" s="73"/>
    </row>
    <row r="38" spans="1:8">
      <c r="A38" s="24"/>
      <c r="B38" s="24"/>
      <c r="C38" s="24"/>
      <c r="D38" s="24"/>
      <c r="E38" s="24"/>
    </row>
    <row r="39" spans="1:8">
      <c r="A39" s="83" t="s">
        <v>5</v>
      </c>
      <c r="B39" s="83"/>
      <c r="C39" s="83"/>
      <c r="D39" s="83"/>
      <c r="E39" s="83"/>
    </row>
    <row r="40" spans="1:8">
      <c r="A40" s="73" t="s">
        <v>18</v>
      </c>
      <c r="B40" s="73"/>
      <c r="C40" s="73"/>
      <c r="D40" s="73"/>
      <c r="E40" s="73"/>
    </row>
    <row r="41" spans="1:8" ht="13.9" customHeight="1">
      <c r="A41" s="84" t="s">
        <v>32</v>
      </c>
      <c r="B41" s="84"/>
      <c r="C41" s="84"/>
      <c r="D41" s="84"/>
      <c r="E41" s="84"/>
    </row>
    <row r="42" spans="1:8">
      <c r="B42" s="81" t="s">
        <v>19</v>
      </c>
      <c r="C42" s="81"/>
      <c r="D42" s="81"/>
      <c r="E42" s="5" t="s">
        <v>6</v>
      </c>
    </row>
    <row r="43" spans="1:8">
      <c r="A43" s="25"/>
      <c r="B43" s="25"/>
      <c r="C43" s="25"/>
      <c r="D43" s="25"/>
      <c r="E43" s="25"/>
    </row>
    <row r="44" spans="1:8" ht="13.9" customHeight="1">
      <c r="A44" s="84" t="s">
        <v>36</v>
      </c>
      <c r="B44" s="84"/>
      <c r="C44" s="84"/>
      <c r="D44" s="84"/>
      <c r="E44" s="84"/>
    </row>
    <row r="45" spans="1:8">
      <c r="B45" s="81" t="s">
        <v>19</v>
      </c>
      <c r="C45" s="81"/>
      <c r="D45" s="81"/>
      <c r="E45" s="5" t="s">
        <v>6</v>
      </c>
    </row>
    <row r="48" spans="1:8">
      <c r="A48" s="2" t="s">
        <v>37</v>
      </c>
    </row>
    <row r="49" spans="1:2">
      <c r="A49" s="13" t="s">
        <v>33</v>
      </c>
    </row>
    <row r="50" spans="1:2">
      <c r="A50" s="2" t="s">
        <v>43</v>
      </c>
      <c r="B50" s="15">
        <v>-20147.91</v>
      </c>
    </row>
    <row r="51" spans="1:2">
      <c r="A51" s="17" t="s">
        <v>48</v>
      </c>
      <c r="B51" s="16"/>
    </row>
    <row r="52" spans="1:2">
      <c r="A52" s="2" t="s">
        <v>38</v>
      </c>
      <c r="B52" s="16">
        <v>41706.07</v>
      </c>
    </row>
    <row r="53" spans="1:2">
      <c r="A53" s="2" t="s">
        <v>46</v>
      </c>
      <c r="B53" s="16">
        <f>3*100</f>
        <v>300</v>
      </c>
    </row>
    <row r="54" spans="1:2" ht="30">
      <c r="A54" s="26" t="s">
        <v>39</v>
      </c>
      <c r="B54" s="16">
        <f>E31</f>
        <v>35026.068000000007</v>
      </c>
    </row>
    <row r="55" spans="1:2">
      <c r="A55" s="13" t="s">
        <v>34</v>
      </c>
      <c r="B55" s="18">
        <f>B50+B52+B53-B54</f>
        <v>-13167.908000000007</v>
      </c>
    </row>
  </sheetData>
  <mergeCells count="30">
    <mergeCell ref="B45:D45"/>
    <mergeCell ref="A20:E20"/>
    <mergeCell ref="A33:E33"/>
    <mergeCell ref="A34:E34"/>
    <mergeCell ref="A35:E35"/>
    <mergeCell ref="A36:E36"/>
    <mergeCell ref="A37:E37"/>
    <mergeCell ref="A39:E39"/>
    <mergeCell ref="A40:E40"/>
    <mergeCell ref="A41:E41"/>
    <mergeCell ref="B42:D42"/>
    <mergeCell ref="A44:E4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topLeftCell="A34" zoomScaleSheetLayoutView="100" workbookViewId="0">
      <selection activeCell="A25" sqref="A25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>
      <c r="A1" s="68" t="s">
        <v>11</v>
      </c>
      <c r="B1" s="68"/>
      <c r="C1" s="68"/>
      <c r="D1" s="68"/>
      <c r="E1" s="68"/>
    </row>
    <row r="2" spans="1:5" ht="39" customHeight="1">
      <c r="A2" s="69" t="s">
        <v>12</v>
      </c>
      <c r="B2" s="70"/>
      <c r="C2" s="70"/>
      <c r="D2" s="70"/>
      <c r="E2" s="70"/>
    </row>
    <row r="3" spans="1:5">
      <c r="A3" s="71" t="s">
        <v>59</v>
      </c>
      <c r="B3" s="71"/>
      <c r="C3" s="71"/>
      <c r="D3" s="71"/>
      <c r="E3" s="71"/>
    </row>
    <row r="4" spans="1:5" s="1" customFormat="1" ht="15.75">
      <c r="A4" s="22" t="s">
        <v>13</v>
      </c>
      <c r="B4" s="23"/>
      <c r="C4" s="23"/>
      <c r="D4" s="72" t="s">
        <v>60</v>
      </c>
      <c r="E4" s="72"/>
    </row>
    <row r="5" spans="1:5" ht="12.75" customHeight="1">
      <c r="A5" s="33"/>
      <c r="B5" s="4"/>
      <c r="C5" s="4"/>
      <c r="D5" s="4"/>
      <c r="E5" s="4"/>
    </row>
    <row r="6" spans="1:5">
      <c r="A6" s="73" t="s">
        <v>0</v>
      </c>
      <c r="B6" s="73"/>
      <c r="C6" s="73"/>
      <c r="D6" s="73"/>
      <c r="E6" s="73"/>
    </row>
    <row r="7" spans="1:5">
      <c r="A7" s="67" t="s">
        <v>26</v>
      </c>
      <c r="B7" s="67"/>
      <c r="C7" s="67"/>
      <c r="D7" s="67"/>
      <c r="E7" s="67"/>
    </row>
    <row r="8" spans="1:5">
      <c r="A8" s="75" t="s">
        <v>1</v>
      </c>
      <c r="B8" s="75"/>
      <c r="C8" s="75"/>
      <c r="D8" s="75"/>
      <c r="E8" s="75"/>
    </row>
    <row r="9" spans="1:5">
      <c r="A9" s="76" t="s">
        <v>40</v>
      </c>
      <c r="B9" s="76"/>
      <c r="C9" s="76"/>
      <c r="D9" s="76"/>
      <c r="E9" s="76"/>
    </row>
    <row r="10" spans="1:5" ht="21" customHeight="1">
      <c r="A10" s="77" t="s">
        <v>14</v>
      </c>
      <c r="B10" s="78"/>
      <c r="C10" s="78"/>
      <c r="D10" s="78"/>
      <c r="E10" s="78"/>
    </row>
    <row r="11" spans="1:5" ht="27" customHeight="1">
      <c r="A11" s="79" t="s">
        <v>35</v>
      </c>
      <c r="B11" s="79"/>
      <c r="C11" s="79"/>
      <c r="D11" s="79"/>
      <c r="E11" s="79"/>
    </row>
    <row r="12" spans="1:5">
      <c r="A12" s="75" t="s">
        <v>15</v>
      </c>
      <c r="B12" s="80"/>
      <c r="C12" s="80"/>
      <c r="D12" s="80"/>
      <c r="E12" s="80"/>
    </row>
    <row r="13" spans="1:5" ht="21.75" customHeight="1">
      <c r="A13" s="73" t="s">
        <v>22</v>
      </c>
      <c r="B13" s="73"/>
      <c r="C13" s="73"/>
      <c r="D13" s="73"/>
      <c r="E13" s="73"/>
    </row>
    <row r="14" spans="1:5" ht="18.75" customHeight="1">
      <c r="A14" s="75" t="s">
        <v>2</v>
      </c>
      <c r="B14" s="80"/>
      <c r="C14" s="80"/>
      <c r="D14" s="80"/>
      <c r="E14" s="80"/>
    </row>
    <row r="15" spans="1:5" ht="13.9" customHeight="1">
      <c r="A15" s="73" t="s">
        <v>23</v>
      </c>
      <c r="B15" s="73"/>
      <c r="C15" s="73"/>
      <c r="D15" s="73"/>
      <c r="E15" s="73"/>
    </row>
    <row r="16" spans="1:5" ht="10.5" customHeight="1">
      <c r="A16" s="75" t="s">
        <v>16</v>
      </c>
      <c r="B16" s="75"/>
      <c r="C16" s="75"/>
      <c r="D16" s="75"/>
      <c r="E16" s="75"/>
    </row>
    <row r="17" spans="1:8" ht="30.75" customHeight="1">
      <c r="A17" s="73" t="s">
        <v>17</v>
      </c>
      <c r="B17" s="73"/>
      <c r="C17" s="73"/>
      <c r="D17" s="73"/>
      <c r="E17" s="73"/>
    </row>
    <row r="18" spans="1:8" ht="58.9" customHeight="1">
      <c r="A18" s="73" t="s">
        <v>27</v>
      </c>
      <c r="B18" s="73"/>
      <c r="C18" s="73"/>
      <c r="D18" s="73"/>
      <c r="E18" s="73"/>
    </row>
    <row r="19" spans="1:8" ht="33.75" customHeight="1">
      <c r="A19" s="74" t="s">
        <v>28</v>
      </c>
      <c r="B19" s="74"/>
      <c r="C19" s="74"/>
      <c r="D19" s="74"/>
      <c r="E19" s="74"/>
    </row>
    <row r="20" spans="1:8" ht="21.75" customHeight="1">
      <c r="A20" s="82"/>
      <c r="B20" s="82"/>
      <c r="C20" s="82"/>
      <c r="D20" s="82"/>
      <c r="E20" s="82"/>
      <c r="F20" s="2">
        <v>634.20000000000005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19" t="s">
        <v>45</v>
      </c>
      <c r="B22" s="8" t="s">
        <v>44</v>
      </c>
      <c r="C22" s="3" t="s">
        <v>4</v>
      </c>
      <c r="D22" s="3">
        <v>12.48</v>
      </c>
      <c r="E22" s="7">
        <f>D22*F20*G20</f>
        <v>23744.448000000004</v>
      </c>
    </row>
    <row r="23" spans="1:8">
      <c r="A23" s="6" t="s">
        <v>41</v>
      </c>
      <c r="B23" s="8" t="s">
        <v>24</v>
      </c>
      <c r="C23" s="3" t="s">
        <v>4</v>
      </c>
      <c r="D23" s="3">
        <v>3.6</v>
      </c>
      <c r="E23" s="7">
        <f>D23*F20*G20</f>
        <v>6849.3600000000006</v>
      </c>
    </row>
    <row r="24" spans="1:8">
      <c r="A24" s="6" t="s">
        <v>29</v>
      </c>
      <c r="B24" s="8" t="s">
        <v>61</v>
      </c>
      <c r="C24" s="3" t="s">
        <v>30</v>
      </c>
      <c r="D24" s="20"/>
      <c r="E24" s="7">
        <v>0</v>
      </c>
    </row>
    <row r="25" spans="1:8" ht="30">
      <c r="A25" s="29" t="s">
        <v>62</v>
      </c>
      <c r="B25" s="8" t="s">
        <v>61</v>
      </c>
      <c r="C25" s="3" t="s">
        <v>30</v>
      </c>
      <c r="D25" s="3"/>
      <c r="E25" s="7">
        <v>2505.6999999999998</v>
      </c>
    </row>
    <row r="26" spans="1:8">
      <c r="A26" s="29"/>
      <c r="B26" s="8"/>
      <c r="C26" s="3"/>
      <c r="D26" s="3"/>
      <c r="E26" s="7"/>
    </row>
    <row r="27" spans="1:8" s="13" customFormat="1" ht="14.25">
      <c r="A27" s="9" t="s">
        <v>25</v>
      </c>
      <c r="B27" s="10"/>
      <c r="C27" s="11"/>
      <c r="D27" s="11"/>
      <c r="E27" s="12">
        <f>SUM(E22:E26)</f>
        <v>33099.508000000002</v>
      </c>
    </row>
    <row r="29" spans="1:8" ht="29.25" customHeight="1">
      <c r="A29" s="79" t="s">
        <v>63</v>
      </c>
      <c r="B29" s="79"/>
      <c r="C29" s="79"/>
      <c r="D29" s="79"/>
      <c r="E29" s="79"/>
    </row>
    <row r="30" spans="1:8" ht="32.25" customHeight="1">
      <c r="A30" s="73" t="s">
        <v>21</v>
      </c>
      <c r="B30" s="73"/>
      <c r="C30" s="73"/>
      <c r="D30" s="73"/>
      <c r="E30" s="73"/>
    </row>
    <row r="31" spans="1:8" ht="13.9" customHeight="1">
      <c r="A31" s="73" t="s">
        <v>20</v>
      </c>
      <c r="B31" s="73"/>
      <c r="C31" s="73"/>
      <c r="D31" s="73"/>
      <c r="E31" s="73"/>
      <c r="F31" s="13"/>
      <c r="G31" s="13"/>
      <c r="H31" s="14"/>
    </row>
    <row r="32" spans="1:8" ht="30" customHeight="1">
      <c r="A32" s="73" t="s">
        <v>31</v>
      </c>
      <c r="B32" s="73"/>
      <c r="C32" s="73"/>
      <c r="D32" s="73"/>
      <c r="E32" s="73"/>
    </row>
    <row r="33" spans="1:5">
      <c r="A33" s="73" t="s">
        <v>18</v>
      </c>
      <c r="B33" s="73"/>
      <c r="C33" s="73"/>
      <c r="D33" s="73"/>
      <c r="E33" s="73"/>
    </row>
    <row r="34" spans="1:5">
      <c r="A34" s="30"/>
      <c r="B34" s="30"/>
      <c r="C34" s="30"/>
      <c r="D34" s="30"/>
      <c r="E34" s="30"/>
    </row>
    <row r="35" spans="1:5">
      <c r="A35" s="83" t="s">
        <v>5</v>
      </c>
      <c r="B35" s="83"/>
      <c r="C35" s="83"/>
      <c r="D35" s="83"/>
      <c r="E35" s="83"/>
    </row>
    <row r="36" spans="1:5">
      <c r="A36" s="73" t="s">
        <v>18</v>
      </c>
      <c r="B36" s="73"/>
      <c r="C36" s="73"/>
      <c r="D36" s="73"/>
      <c r="E36" s="73"/>
    </row>
    <row r="37" spans="1:5" ht="13.9" customHeight="1">
      <c r="A37" s="84" t="s">
        <v>32</v>
      </c>
      <c r="B37" s="84"/>
      <c r="C37" s="84"/>
      <c r="D37" s="84"/>
      <c r="E37" s="84"/>
    </row>
    <row r="38" spans="1:5">
      <c r="B38" s="81" t="s">
        <v>19</v>
      </c>
      <c r="C38" s="81"/>
      <c r="D38" s="81"/>
      <c r="E38" s="5" t="s">
        <v>6</v>
      </c>
    </row>
    <row r="39" spans="1:5">
      <c r="A39" s="31"/>
      <c r="B39" s="31"/>
      <c r="C39" s="31"/>
      <c r="D39" s="31"/>
      <c r="E39" s="31"/>
    </row>
    <row r="40" spans="1:5" ht="13.9" customHeight="1">
      <c r="A40" s="84" t="s">
        <v>36</v>
      </c>
      <c r="B40" s="84"/>
      <c r="C40" s="84"/>
      <c r="D40" s="84"/>
      <c r="E40" s="84"/>
    </row>
    <row r="41" spans="1:5">
      <c r="B41" s="81" t="s">
        <v>19</v>
      </c>
      <c r="C41" s="81"/>
      <c r="D41" s="81"/>
      <c r="E41" s="5" t="s">
        <v>6</v>
      </c>
    </row>
    <row r="44" spans="1:5">
      <c r="A44" s="2" t="s">
        <v>37</v>
      </c>
    </row>
    <row r="45" spans="1:5">
      <c r="A45" s="13" t="s">
        <v>33</v>
      </c>
    </row>
    <row r="46" spans="1:5">
      <c r="A46" s="2" t="s">
        <v>43</v>
      </c>
      <c r="B46" s="15">
        <f>'1кв'!B55</f>
        <v>-13167.908000000007</v>
      </c>
    </row>
    <row r="47" spans="1:5">
      <c r="A47" s="17" t="s">
        <v>48</v>
      </c>
      <c r="B47" s="16"/>
    </row>
    <row r="48" spans="1:5">
      <c r="A48" s="2" t="s">
        <v>38</v>
      </c>
      <c r="B48" s="16">
        <v>38865.49</v>
      </c>
    </row>
    <row r="49" spans="1:2">
      <c r="A49" s="2" t="s">
        <v>46</v>
      </c>
      <c r="B49" s="16">
        <f>3*100</f>
        <v>300</v>
      </c>
    </row>
    <row r="50" spans="1:2" ht="30">
      <c r="A50" s="32" t="s">
        <v>39</v>
      </c>
      <c r="B50" s="16">
        <f>E27</f>
        <v>33099.508000000002</v>
      </c>
    </row>
    <row r="51" spans="1:2">
      <c r="A51" s="13" t="s">
        <v>34</v>
      </c>
      <c r="B51" s="18">
        <f>B46+B48+B49-B50</f>
        <v>-7101.9260000000104</v>
      </c>
    </row>
  </sheetData>
  <mergeCells count="30">
    <mergeCell ref="B41:D41"/>
    <mergeCell ref="A20:E20"/>
    <mergeCell ref="A29:E29"/>
    <mergeCell ref="A30:E30"/>
    <mergeCell ref="A31:E31"/>
    <mergeCell ref="A32:E32"/>
    <mergeCell ref="A33:E33"/>
    <mergeCell ref="A35:E35"/>
    <mergeCell ref="A36:E36"/>
    <mergeCell ref="A37:E37"/>
    <mergeCell ref="B38:D38"/>
    <mergeCell ref="A40:E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"/>
  <sheetViews>
    <sheetView view="pageBreakPreview" topLeftCell="A32" zoomScaleSheetLayoutView="100" workbookViewId="0">
      <selection activeCell="B49" sqref="B49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>
      <c r="A1" s="68" t="s">
        <v>11</v>
      </c>
      <c r="B1" s="68"/>
      <c r="C1" s="68"/>
      <c r="D1" s="68"/>
      <c r="E1" s="68"/>
    </row>
    <row r="2" spans="1:5" ht="39" customHeight="1">
      <c r="A2" s="69" t="s">
        <v>12</v>
      </c>
      <c r="B2" s="70"/>
      <c r="C2" s="70"/>
      <c r="D2" s="70"/>
      <c r="E2" s="70"/>
    </row>
    <row r="3" spans="1:5">
      <c r="A3" s="71" t="s">
        <v>64</v>
      </c>
      <c r="B3" s="71"/>
      <c r="C3" s="71"/>
      <c r="D3" s="71"/>
      <c r="E3" s="71"/>
    </row>
    <row r="4" spans="1:5" s="1" customFormat="1" ht="15.75">
      <c r="A4" s="22" t="s">
        <v>13</v>
      </c>
      <c r="B4" s="23"/>
      <c r="C4" s="23"/>
      <c r="D4" s="72" t="s">
        <v>65</v>
      </c>
      <c r="E4" s="72"/>
    </row>
    <row r="5" spans="1:5" ht="12.75" customHeight="1">
      <c r="A5" s="37"/>
      <c r="B5" s="4"/>
      <c r="C5" s="4"/>
      <c r="D5" s="4"/>
      <c r="E5" s="4"/>
    </row>
    <row r="6" spans="1:5">
      <c r="A6" s="73" t="s">
        <v>0</v>
      </c>
      <c r="B6" s="73"/>
      <c r="C6" s="73"/>
      <c r="D6" s="73"/>
      <c r="E6" s="73"/>
    </row>
    <row r="7" spans="1:5">
      <c r="A7" s="67" t="s">
        <v>26</v>
      </c>
      <c r="B7" s="67"/>
      <c r="C7" s="67"/>
      <c r="D7" s="67"/>
      <c r="E7" s="67"/>
    </row>
    <row r="8" spans="1:5">
      <c r="A8" s="75" t="s">
        <v>1</v>
      </c>
      <c r="B8" s="75"/>
      <c r="C8" s="75"/>
      <c r="D8" s="75"/>
      <c r="E8" s="75"/>
    </row>
    <row r="9" spans="1:5">
      <c r="A9" s="76" t="s">
        <v>40</v>
      </c>
      <c r="B9" s="76"/>
      <c r="C9" s="76"/>
      <c r="D9" s="76"/>
      <c r="E9" s="76"/>
    </row>
    <row r="10" spans="1:5" ht="21" customHeight="1">
      <c r="A10" s="77" t="s">
        <v>14</v>
      </c>
      <c r="B10" s="78"/>
      <c r="C10" s="78"/>
      <c r="D10" s="78"/>
      <c r="E10" s="78"/>
    </row>
    <row r="11" spans="1:5" ht="27" customHeight="1">
      <c r="A11" s="79" t="s">
        <v>35</v>
      </c>
      <c r="B11" s="79"/>
      <c r="C11" s="79"/>
      <c r="D11" s="79"/>
      <c r="E11" s="79"/>
    </row>
    <row r="12" spans="1:5">
      <c r="A12" s="75" t="s">
        <v>15</v>
      </c>
      <c r="B12" s="80"/>
      <c r="C12" s="80"/>
      <c r="D12" s="80"/>
      <c r="E12" s="80"/>
    </row>
    <row r="13" spans="1:5" ht="21.75" customHeight="1">
      <c r="A13" s="73" t="s">
        <v>22</v>
      </c>
      <c r="B13" s="73"/>
      <c r="C13" s="73"/>
      <c r="D13" s="73"/>
      <c r="E13" s="73"/>
    </row>
    <row r="14" spans="1:5" ht="18.75" customHeight="1">
      <c r="A14" s="75" t="s">
        <v>2</v>
      </c>
      <c r="B14" s="80"/>
      <c r="C14" s="80"/>
      <c r="D14" s="80"/>
      <c r="E14" s="80"/>
    </row>
    <row r="15" spans="1:5" ht="13.9" customHeight="1">
      <c r="A15" s="73" t="s">
        <v>23</v>
      </c>
      <c r="B15" s="73"/>
      <c r="C15" s="73"/>
      <c r="D15" s="73"/>
      <c r="E15" s="73"/>
    </row>
    <row r="16" spans="1:5" ht="10.5" customHeight="1">
      <c r="A16" s="75" t="s">
        <v>16</v>
      </c>
      <c r="B16" s="75"/>
      <c r="C16" s="75"/>
      <c r="D16" s="75"/>
      <c r="E16" s="75"/>
    </row>
    <row r="17" spans="1:8" ht="30.75" customHeight="1">
      <c r="A17" s="73" t="s">
        <v>17</v>
      </c>
      <c r="B17" s="73"/>
      <c r="C17" s="73"/>
      <c r="D17" s="73"/>
      <c r="E17" s="73"/>
    </row>
    <row r="18" spans="1:8" ht="58.9" customHeight="1">
      <c r="A18" s="73" t="s">
        <v>27</v>
      </c>
      <c r="B18" s="73"/>
      <c r="C18" s="73"/>
      <c r="D18" s="73"/>
      <c r="E18" s="73"/>
    </row>
    <row r="19" spans="1:8" ht="33.75" customHeight="1">
      <c r="A19" s="74" t="s">
        <v>28</v>
      </c>
      <c r="B19" s="74"/>
      <c r="C19" s="74"/>
      <c r="D19" s="74"/>
      <c r="E19" s="74"/>
    </row>
    <row r="20" spans="1:8" ht="21.75" customHeight="1">
      <c r="A20" s="82"/>
      <c r="B20" s="82"/>
      <c r="C20" s="82"/>
      <c r="D20" s="82"/>
      <c r="E20" s="82"/>
      <c r="F20" s="2">
        <v>634.20000000000005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19" t="s">
        <v>45</v>
      </c>
      <c r="B22" s="8" t="s">
        <v>44</v>
      </c>
      <c r="C22" s="3" t="s">
        <v>4</v>
      </c>
      <c r="D22" s="3">
        <v>13.48</v>
      </c>
      <c r="E22" s="7">
        <f>D22*F20*G20</f>
        <v>25647.048000000003</v>
      </c>
    </row>
    <row r="23" spans="1:8">
      <c r="A23" s="6" t="s">
        <v>41</v>
      </c>
      <c r="B23" s="8" t="s">
        <v>24</v>
      </c>
      <c r="C23" s="3" t="s">
        <v>4</v>
      </c>
      <c r="D23" s="3">
        <v>3.9</v>
      </c>
      <c r="E23" s="7">
        <f>D23*F20*G20</f>
        <v>7420.14</v>
      </c>
    </row>
    <row r="24" spans="1:8">
      <c r="A24" s="6" t="s">
        <v>29</v>
      </c>
      <c r="B24" s="8" t="s">
        <v>66</v>
      </c>
      <c r="C24" s="3" t="s">
        <v>30</v>
      </c>
      <c r="D24" s="20"/>
      <c r="E24" s="7">
        <v>0</v>
      </c>
    </row>
    <row r="25" spans="1:8">
      <c r="A25" s="29"/>
      <c r="B25" s="8"/>
      <c r="C25" s="3"/>
      <c r="D25" s="3"/>
      <c r="E25" s="7"/>
    </row>
    <row r="26" spans="1:8" s="13" customFormat="1" ht="14.25">
      <c r="A26" s="9" t="s">
        <v>25</v>
      </c>
      <c r="B26" s="10"/>
      <c r="C26" s="11"/>
      <c r="D26" s="11"/>
      <c r="E26" s="12">
        <f>SUM(E22:E25)</f>
        <v>33067.188000000002</v>
      </c>
    </row>
    <row r="28" spans="1:8" ht="29.25" customHeight="1">
      <c r="A28" s="79" t="s">
        <v>67</v>
      </c>
      <c r="B28" s="79"/>
      <c r="C28" s="79"/>
      <c r="D28" s="79"/>
      <c r="E28" s="79"/>
    </row>
    <row r="29" spans="1:8" ht="32.25" customHeight="1">
      <c r="A29" s="73" t="s">
        <v>21</v>
      </c>
      <c r="B29" s="73"/>
      <c r="C29" s="73"/>
      <c r="D29" s="73"/>
      <c r="E29" s="73"/>
    </row>
    <row r="30" spans="1:8" ht="13.9" customHeight="1">
      <c r="A30" s="73" t="s">
        <v>20</v>
      </c>
      <c r="B30" s="73"/>
      <c r="C30" s="73"/>
      <c r="D30" s="73"/>
      <c r="E30" s="73"/>
      <c r="F30" s="13"/>
      <c r="G30" s="13"/>
      <c r="H30" s="14"/>
    </row>
    <row r="31" spans="1:8" ht="30" customHeight="1">
      <c r="A31" s="73" t="s">
        <v>31</v>
      </c>
      <c r="B31" s="73"/>
      <c r="C31" s="73"/>
      <c r="D31" s="73"/>
      <c r="E31" s="73"/>
    </row>
    <row r="32" spans="1:8">
      <c r="A32" s="73" t="s">
        <v>18</v>
      </c>
      <c r="B32" s="73"/>
      <c r="C32" s="73"/>
      <c r="D32" s="73"/>
      <c r="E32" s="73"/>
    </row>
    <row r="33" spans="1:5">
      <c r="A33" s="34"/>
      <c r="B33" s="34"/>
      <c r="C33" s="34"/>
      <c r="D33" s="34"/>
      <c r="E33" s="34"/>
    </row>
    <row r="34" spans="1:5">
      <c r="A34" s="83" t="s">
        <v>5</v>
      </c>
      <c r="B34" s="83"/>
      <c r="C34" s="83"/>
      <c r="D34" s="83"/>
      <c r="E34" s="83"/>
    </row>
    <row r="35" spans="1:5">
      <c r="A35" s="73" t="s">
        <v>18</v>
      </c>
      <c r="B35" s="73"/>
      <c r="C35" s="73"/>
      <c r="D35" s="73"/>
      <c r="E35" s="73"/>
    </row>
    <row r="36" spans="1:5" ht="13.9" customHeight="1">
      <c r="A36" s="84" t="s">
        <v>32</v>
      </c>
      <c r="B36" s="84"/>
      <c r="C36" s="84"/>
      <c r="D36" s="84"/>
      <c r="E36" s="84"/>
    </row>
    <row r="37" spans="1:5">
      <c r="B37" s="81" t="s">
        <v>19</v>
      </c>
      <c r="C37" s="81"/>
      <c r="D37" s="81"/>
      <c r="E37" s="5" t="s">
        <v>6</v>
      </c>
    </row>
    <row r="38" spans="1:5">
      <c r="A38" s="36"/>
      <c r="B38" s="36"/>
      <c r="C38" s="36"/>
      <c r="D38" s="36"/>
      <c r="E38" s="36"/>
    </row>
    <row r="39" spans="1:5" ht="13.9" customHeight="1">
      <c r="A39" s="84" t="s">
        <v>36</v>
      </c>
      <c r="B39" s="84"/>
      <c r="C39" s="84"/>
      <c r="D39" s="84"/>
      <c r="E39" s="84"/>
    </row>
    <row r="40" spans="1:5">
      <c r="B40" s="81" t="s">
        <v>19</v>
      </c>
      <c r="C40" s="81"/>
      <c r="D40" s="81"/>
      <c r="E40" s="5" t="s">
        <v>6</v>
      </c>
    </row>
    <row r="43" spans="1:5">
      <c r="A43" s="2" t="s">
        <v>37</v>
      </c>
    </row>
    <row r="44" spans="1:5">
      <c r="A44" s="13" t="s">
        <v>33</v>
      </c>
    </row>
    <row r="45" spans="1:5">
      <c r="A45" s="2" t="s">
        <v>43</v>
      </c>
      <c r="B45" s="15">
        <f>'2кв'!B51</f>
        <v>-7101.9260000000104</v>
      </c>
    </row>
    <row r="46" spans="1:5">
      <c r="A46" s="17" t="s">
        <v>68</v>
      </c>
      <c r="B46" s="16"/>
    </row>
    <row r="47" spans="1:5">
      <c r="A47" s="2" t="s">
        <v>38</v>
      </c>
      <c r="B47" s="16">
        <v>42286.03</v>
      </c>
    </row>
    <row r="48" spans="1:5">
      <c r="A48" s="2" t="s">
        <v>46</v>
      </c>
      <c r="B48" s="16">
        <f>3*100</f>
        <v>300</v>
      </c>
    </row>
    <row r="49" spans="1:2" ht="30">
      <c r="A49" s="35" t="s">
        <v>39</v>
      </c>
      <c r="B49" s="16">
        <f>E26</f>
        <v>33067.188000000002</v>
      </c>
    </row>
    <row r="50" spans="1:2">
      <c r="A50" s="13" t="s">
        <v>34</v>
      </c>
      <c r="B50" s="18">
        <f>B45+B47+B48-B49</f>
        <v>2416.9159999999902</v>
      </c>
    </row>
  </sheetData>
  <mergeCells count="30"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0"/>
  <sheetViews>
    <sheetView view="pageBreakPreview" topLeftCell="A31" zoomScaleSheetLayoutView="100" workbookViewId="0">
      <selection activeCell="A48" sqref="A48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>
      <c r="A1" s="68" t="s">
        <v>11</v>
      </c>
      <c r="B1" s="68"/>
      <c r="C1" s="68"/>
      <c r="D1" s="68"/>
      <c r="E1" s="68"/>
    </row>
    <row r="2" spans="1:5" ht="39" customHeight="1">
      <c r="A2" s="69" t="s">
        <v>12</v>
      </c>
      <c r="B2" s="70"/>
      <c r="C2" s="70"/>
      <c r="D2" s="70"/>
      <c r="E2" s="70"/>
    </row>
    <row r="3" spans="1:5">
      <c r="A3" s="71" t="s">
        <v>69</v>
      </c>
      <c r="B3" s="71"/>
      <c r="C3" s="71"/>
      <c r="D3" s="71"/>
      <c r="E3" s="71"/>
    </row>
    <row r="4" spans="1:5" s="1" customFormat="1" ht="15.75">
      <c r="A4" s="22" t="s">
        <v>13</v>
      </c>
      <c r="B4" s="23"/>
      <c r="C4" s="23"/>
      <c r="D4" s="72" t="s">
        <v>70</v>
      </c>
      <c r="E4" s="72"/>
    </row>
    <row r="5" spans="1:5" ht="12.75" customHeight="1">
      <c r="A5" s="41"/>
      <c r="B5" s="4"/>
      <c r="C5" s="4"/>
      <c r="D5" s="4"/>
      <c r="E5" s="4"/>
    </row>
    <row r="6" spans="1:5">
      <c r="A6" s="73" t="s">
        <v>0</v>
      </c>
      <c r="B6" s="73"/>
      <c r="C6" s="73"/>
      <c r="D6" s="73"/>
      <c r="E6" s="73"/>
    </row>
    <row r="7" spans="1:5">
      <c r="A7" s="67" t="s">
        <v>26</v>
      </c>
      <c r="B7" s="67"/>
      <c r="C7" s="67"/>
      <c r="D7" s="67"/>
      <c r="E7" s="67"/>
    </row>
    <row r="8" spans="1:5">
      <c r="A8" s="75" t="s">
        <v>1</v>
      </c>
      <c r="B8" s="75"/>
      <c r="C8" s="75"/>
      <c r="D8" s="75"/>
      <c r="E8" s="75"/>
    </row>
    <row r="9" spans="1:5">
      <c r="A9" s="76" t="s">
        <v>40</v>
      </c>
      <c r="B9" s="76"/>
      <c r="C9" s="76"/>
      <c r="D9" s="76"/>
      <c r="E9" s="76"/>
    </row>
    <row r="10" spans="1:5" ht="21" customHeight="1">
      <c r="A10" s="77" t="s">
        <v>14</v>
      </c>
      <c r="B10" s="78"/>
      <c r="C10" s="78"/>
      <c r="D10" s="78"/>
      <c r="E10" s="78"/>
    </row>
    <row r="11" spans="1:5" ht="27" customHeight="1">
      <c r="A11" s="79" t="s">
        <v>35</v>
      </c>
      <c r="B11" s="79"/>
      <c r="C11" s="79"/>
      <c r="D11" s="79"/>
      <c r="E11" s="79"/>
    </row>
    <row r="12" spans="1:5">
      <c r="A12" s="75" t="s">
        <v>15</v>
      </c>
      <c r="B12" s="80"/>
      <c r="C12" s="80"/>
      <c r="D12" s="80"/>
      <c r="E12" s="80"/>
    </row>
    <row r="13" spans="1:5" ht="21.75" customHeight="1">
      <c r="A13" s="73" t="s">
        <v>22</v>
      </c>
      <c r="B13" s="73"/>
      <c r="C13" s="73"/>
      <c r="D13" s="73"/>
      <c r="E13" s="73"/>
    </row>
    <row r="14" spans="1:5" ht="18.75" customHeight="1">
      <c r="A14" s="75" t="s">
        <v>2</v>
      </c>
      <c r="B14" s="80"/>
      <c r="C14" s="80"/>
      <c r="D14" s="80"/>
      <c r="E14" s="80"/>
    </row>
    <row r="15" spans="1:5" ht="13.9" customHeight="1">
      <c r="A15" s="73" t="s">
        <v>23</v>
      </c>
      <c r="B15" s="73"/>
      <c r="C15" s="73"/>
      <c r="D15" s="73"/>
      <c r="E15" s="73"/>
    </row>
    <row r="16" spans="1:5" ht="10.5" customHeight="1">
      <c r="A16" s="75" t="s">
        <v>16</v>
      </c>
      <c r="B16" s="75"/>
      <c r="C16" s="75"/>
      <c r="D16" s="75"/>
      <c r="E16" s="75"/>
    </row>
    <row r="17" spans="1:8" ht="30.75" customHeight="1">
      <c r="A17" s="73" t="s">
        <v>17</v>
      </c>
      <c r="B17" s="73"/>
      <c r="C17" s="73"/>
      <c r="D17" s="73"/>
      <c r="E17" s="73"/>
    </row>
    <row r="18" spans="1:8" ht="58.9" customHeight="1">
      <c r="A18" s="73" t="s">
        <v>27</v>
      </c>
      <c r="B18" s="73"/>
      <c r="C18" s="73"/>
      <c r="D18" s="73"/>
      <c r="E18" s="73"/>
    </row>
    <row r="19" spans="1:8" ht="33.75" customHeight="1">
      <c r="A19" s="74" t="s">
        <v>28</v>
      </c>
      <c r="B19" s="74"/>
      <c r="C19" s="74"/>
      <c r="D19" s="74"/>
      <c r="E19" s="74"/>
    </row>
    <row r="20" spans="1:8" ht="21.75" customHeight="1">
      <c r="A20" s="82"/>
      <c r="B20" s="82"/>
      <c r="C20" s="82"/>
      <c r="D20" s="82"/>
      <c r="E20" s="82"/>
      <c r="F20" s="2">
        <v>634.20000000000005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19" t="s">
        <v>45</v>
      </c>
      <c r="B22" s="8" t="s">
        <v>44</v>
      </c>
      <c r="C22" s="3" t="s">
        <v>4</v>
      </c>
      <c r="D22" s="3">
        <v>13.48</v>
      </c>
      <c r="E22" s="7">
        <f>D22*F20*G20</f>
        <v>25647.048000000003</v>
      </c>
    </row>
    <row r="23" spans="1:8">
      <c r="A23" s="6" t="s">
        <v>41</v>
      </c>
      <c r="B23" s="8" t="s">
        <v>24</v>
      </c>
      <c r="C23" s="3" t="s">
        <v>4</v>
      </c>
      <c r="D23" s="3">
        <v>3.9</v>
      </c>
      <c r="E23" s="7">
        <f>D23*F20*G20</f>
        <v>7420.14</v>
      </c>
    </row>
    <row r="24" spans="1:8">
      <c r="A24" s="6" t="s">
        <v>29</v>
      </c>
      <c r="B24" s="8" t="s">
        <v>71</v>
      </c>
      <c r="C24" s="3" t="s">
        <v>30</v>
      </c>
      <c r="D24" s="20"/>
      <c r="E24" s="7">
        <v>88</v>
      </c>
    </row>
    <row r="25" spans="1:8">
      <c r="A25" s="29"/>
      <c r="B25" s="8"/>
      <c r="C25" s="3"/>
      <c r="D25" s="3"/>
      <c r="E25" s="7"/>
    </row>
    <row r="26" spans="1:8" s="13" customFormat="1" ht="14.25">
      <c r="A26" s="9" t="s">
        <v>25</v>
      </c>
      <c r="B26" s="10"/>
      <c r="C26" s="11"/>
      <c r="D26" s="11"/>
      <c r="E26" s="12">
        <f>SUM(E22:E25)</f>
        <v>33155.188000000002</v>
      </c>
    </row>
    <row r="28" spans="1:8" ht="29.25" customHeight="1">
      <c r="A28" s="79" t="s">
        <v>72</v>
      </c>
      <c r="B28" s="79"/>
      <c r="C28" s="79"/>
      <c r="D28" s="79"/>
      <c r="E28" s="79"/>
    </row>
    <row r="29" spans="1:8" ht="32.25" customHeight="1">
      <c r="A29" s="73" t="s">
        <v>21</v>
      </c>
      <c r="B29" s="73"/>
      <c r="C29" s="73"/>
      <c r="D29" s="73"/>
      <c r="E29" s="73"/>
    </row>
    <row r="30" spans="1:8" ht="13.9" customHeight="1">
      <c r="A30" s="73" t="s">
        <v>20</v>
      </c>
      <c r="B30" s="73"/>
      <c r="C30" s="73"/>
      <c r="D30" s="73"/>
      <c r="E30" s="73"/>
      <c r="F30" s="13"/>
      <c r="G30" s="13"/>
      <c r="H30" s="14"/>
    </row>
    <row r="31" spans="1:8" ht="30" customHeight="1">
      <c r="A31" s="73" t="s">
        <v>31</v>
      </c>
      <c r="B31" s="73"/>
      <c r="C31" s="73"/>
      <c r="D31" s="73"/>
      <c r="E31" s="73"/>
    </row>
    <row r="32" spans="1:8">
      <c r="A32" s="73" t="s">
        <v>18</v>
      </c>
      <c r="B32" s="73"/>
      <c r="C32" s="73"/>
      <c r="D32" s="73"/>
      <c r="E32" s="73"/>
    </row>
    <row r="33" spans="1:5">
      <c r="A33" s="38"/>
      <c r="B33" s="38"/>
      <c r="C33" s="38"/>
      <c r="D33" s="38"/>
      <c r="E33" s="38"/>
    </row>
    <row r="34" spans="1:5">
      <c r="A34" s="83" t="s">
        <v>5</v>
      </c>
      <c r="B34" s="83"/>
      <c r="C34" s="83"/>
      <c r="D34" s="83"/>
      <c r="E34" s="83"/>
    </row>
    <row r="35" spans="1:5">
      <c r="A35" s="73" t="s">
        <v>18</v>
      </c>
      <c r="B35" s="73"/>
      <c r="C35" s="73"/>
      <c r="D35" s="73"/>
      <c r="E35" s="73"/>
    </row>
    <row r="36" spans="1:5" ht="13.9" customHeight="1">
      <c r="A36" s="84" t="s">
        <v>32</v>
      </c>
      <c r="B36" s="84"/>
      <c r="C36" s="84"/>
      <c r="D36" s="84"/>
      <c r="E36" s="84"/>
    </row>
    <row r="37" spans="1:5">
      <c r="B37" s="81" t="s">
        <v>19</v>
      </c>
      <c r="C37" s="81"/>
      <c r="D37" s="81"/>
      <c r="E37" s="5" t="s">
        <v>6</v>
      </c>
    </row>
    <row r="38" spans="1:5">
      <c r="A38" s="40"/>
      <c r="B38" s="40"/>
      <c r="C38" s="40"/>
      <c r="D38" s="40"/>
      <c r="E38" s="40"/>
    </row>
    <row r="39" spans="1:5" ht="13.9" customHeight="1">
      <c r="A39" s="84" t="s">
        <v>36</v>
      </c>
      <c r="B39" s="84"/>
      <c r="C39" s="84"/>
      <c r="D39" s="84"/>
      <c r="E39" s="84"/>
    </row>
    <row r="40" spans="1:5">
      <c r="B40" s="81" t="s">
        <v>19</v>
      </c>
      <c r="C40" s="81"/>
      <c r="D40" s="81"/>
      <c r="E40" s="5" t="s">
        <v>6</v>
      </c>
    </row>
    <row r="43" spans="1:5">
      <c r="A43" s="2" t="s">
        <v>37</v>
      </c>
    </row>
    <row r="44" spans="1:5">
      <c r="A44" s="13" t="s">
        <v>33</v>
      </c>
    </row>
    <row r="45" spans="1:5">
      <c r="A45" s="2" t="s">
        <v>43</v>
      </c>
      <c r="B45" s="15">
        <f>'3кв'!B50</f>
        <v>2416.9159999999902</v>
      </c>
    </row>
    <row r="46" spans="1:5">
      <c r="A46" s="17" t="s">
        <v>68</v>
      </c>
      <c r="B46" s="16"/>
    </row>
    <row r="47" spans="1:5">
      <c r="A47" s="2" t="s">
        <v>38</v>
      </c>
      <c r="B47" s="16">
        <v>42930.36</v>
      </c>
    </row>
    <row r="48" spans="1:5">
      <c r="A48" s="2" t="s">
        <v>46</v>
      </c>
      <c r="B48" s="16">
        <f>3*100</f>
        <v>300</v>
      </c>
    </row>
    <row r="49" spans="1:2" ht="30">
      <c r="A49" s="39" t="s">
        <v>39</v>
      </c>
      <c r="B49" s="16">
        <f>E26</f>
        <v>33155.188000000002</v>
      </c>
    </row>
    <row r="50" spans="1:2">
      <c r="A50" s="13" t="s">
        <v>34</v>
      </c>
      <c r="B50" s="18">
        <f>B45+B47+B48-B49</f>
        <v>12492.087999999989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topLeftCell="A19" zoomScaleSheetLayoutView="100" workbookViewId="0">
      <selection activeCell="A30" sqref="A30:XFD30"/>
    </sheetView>
  </sheetViews>
  <sheetFormatPr defaultRowHeight="15.75"/>
  <cols>
    <col min="1" max="1" width="10.5703125" style="1" customWidth="1"/>
    <col min="2" max="2" width="54.28515625" style="1" customWidth="1"/>
    <col min="3" max="3" width="15.28515625" style="66" customWidth="1"/>
    <col min="4" max="4" width="11.85546875" style="1" customWidth="1"/>
    <col min="5" max="5" width="14.7109375" style="1" customWidth="1"/>
    <col min="6" max="6" width="12.425781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87" t="s">
        <v>73</v>
      </c>
      <c r="B1" s="87"/>
      <c r="C1" s="87"/>
      <c r="D1" s="42"/>
    </row>
    <row r="2" spans="1:5">
      <c r="A2" s="88" t="s">
        <v>74</v>
      </c>
      <c r="B2" s="88"/>
      <c r="C2" s="88"/>
      <c r="D2" s="43"/>
    </row>
    <row r="3" spans="1:5">
      <c r="A3" s="88" t="s">
        <v>75</v>
      </c>
      <c r="B3" s="88"/>
      <c r="C3" s="88"/>
      <c r="D3" s="43"/>
    </row>
    <row r="4" spans="1:5">
      <c r="A4" s="87" t="s">
        <v>95</v>
      </c>
      <c r="B4" s="87"/>
      <c r="C4" s="87"/>
      <c r="D4" s="42"/>
    </row>
    <row r="5" spans="1:5">
      <c r="A5" s="89"/>
      <c r="B5" s="89"/>
      <c r="C5" s="89"/>
    </row>
    <row r="6" spans="1:5">
      <c r="A6" s="43"/>
      <c r="B6" s="44" t="s">
        <v>76</v>
      </c>
      <c r="C6" s="45">
        <f>'1кв'!B50</f>
        <v>-20147.91</v>
      </c>
      <c r="D6" s="46"/>
    </row>
    <row r="7" spans="1:5">
      <c r="A7" s="43"/>
      <c r="B7" s="44" t="s">
        <v>96</v>
      </c>
      <c r="C7" s="47"/>
      <c r="D7" s="46"/>
    </row>
    <row r="8" spans="1:5">
      <c r="A8" s="48" t="s">
        <v>77</v>
      </c>
      <c r="B8" s="49" t="s">
        <v>78</v>
      </c>
      <c r="C8" s="50">
        <f>'1кв'!B52+'2кв'!B48+'3кв'!B47+'4кв'!B47</f>
        <v>165787.95000000001</v>
      </c>
      <c r="D8" s="51"/>
    </row>
    <row r="9" spans="1:5">
      <c r="A9" s="48"/>
      <c r="B9" s="2" t="s">
        <v>46</v>
      </c>
      <c r="C9" s="50">
        <f>'1кв'!B53+'2кв'!B49+'3кв'!B48+'4кв'!B48</f>
        <v>1200</v>
      </c>
      <c r="D9" s="51"/>
    </row>
    <row r="10" spans="1:5">
      <c r="A10" s="23"/>
      <c r="B10" s="49" t="s">
        <v>79</v>
      </c>
      <c r="C10" s="47">
        <f>SUM(C8:C9)</f>
        <v>166987.95000000001</v>
      </c>
      <c r="D10" s="46"/>
    </row>
    <row r="11" spans="1:5">
      <c r="B11" s="85"/>
      <c r="C11" s="86"/>
      <c r="D11" s="52"/>
    </row>
    <row r="12" spans="1:5">
      <c r="A12" s="53" t="s">
        <v>80</v>
      </c>
      <c r="B12" s="19" t="s">
        <v>45</v>
      </c>
      <c r="C12" s="54">
        <f>'1кв'!E22+'2кв'!E22+'3кв'!E22+'4кв'!E22</f>
        <v>98782.992000000027</v>
      </c>
      <c r="D12" s="52"/>
    </row>
    <row r="13" spans="1:5">
      <c r="B13" s="55" t="s">
        <v>41</v>
      </c>
      <c r="C13" s="54">
        <f>'1кв'!E23+'2кв'!E23+'3кв'!E23+'4кв'!E23</f>
        <v>28539</v>
      </c>
      <c r="D13" s="52"/>
      <c r="E13" s="56"/>
    </row>
    <row r="14" spans="1:5" ht="31.5">
      <c r="B14" s="55" t="s">
        <v>81</v>
      </c>
      <c r="C14" s="54">
        <f>'1кв'!E24</f>
        <v>2372.2799999999997</v>
      </c>
      <c r="D14" s="52"/>
    </row>
    <row r="15" spans="1:5">
      <c r="A15" s="53"/>
      <c r="B15" s="57" t="s">
        <v>29</v>
      </c>
      <c r="C15" s="54">
        <f>'1кв'!E25+'2кв'!E24+'3кв'!E24+'4кв'!E24</f>
        <v>181.75</v>
      </c>
      <c r="D15" s="52"/>
    </row>
    <row r="16" spans="1:5">
      <c r="A16" s="53"/>
      <c r="B16" s="58" t="s">
        <v>97</v>
      </c>
      <c r="C16" s="59">
        <f>'1кв'!E26+'1кв'!E27+'1кв'!E28+'1кв'!E29</f>
        <v>1966.23</v>
      </c>
      <c r="D16" s="52"/>
    </row>
    <row r="17" spans="1:5">
      <c r="A17" s="53"/>
      <c r="B17" s="58" t="s">
        <v>82</v>
      </c>
      <c r="C17" s="54">
        <f>C19</f>
        <v>2505.6999999999998</v>
      </c>
      <c r="D17" s="52"/>
    </row>
    <row r="18" spans="1:5">
      <c r="A18" s="53"/>
      <c r="B18" s="58" t="s">
        <v>83</v>
      </c>
      <c r="C18" s="54"/>
      <c r="D18" s="52"/>
    </row>
    <row r="19" spans="1:5">
      <c r="A19" s="53"/>
      <c r="B19" s="29" t="s">
        <v>98</v>
      </c>
      <c r="C19" s="54">
        <f>'2кв'!E25</f>
        <v>2505.6999999999998</v>
      </c>
      <c r="D19" s="52"/>
    </row>
    <row r="20" spans="1:5">
      <c r="A20" s="53"/>
      <c r="B20" s="60" t="s">
        <v>84</v>
      </c>
      <c r="C20" s="47">
        <f>SUM(C12:C17)</f>
        <v>134347.95200000005</v>
      </c>
      <c r="D20" s="52"/>
    </row>
    <row r="21" spans="1:5">
      <c r="B21" s="61" t="s">
        <v>85</v>
      </c>
      <c r="C21" s="45">
        <f>(C6+C10)-C20</f>
        <v>12492.08799999996</v>
      </c>
      <c r="D21" s="52"/>
      <c r="E21" s="56"/>
    </row>
    <row r="22" spans="1:5">
      <c r="B22" s="48"/>
      <c r="C22" s="62"/>
      <c r="D22" s="52"/>
    </row>
    <row r="23" spans="1:5">
      <c r="B23" s="48"/>
      <c r="C23" s="62"/>
      <c r="D23" s="52"/>
    </row>
    <row r="24" spans="1:5">
      <c r="B24" s="48" t="s">
        <v>86</v>
      </c>
      <c r="C24" s="48"/>
      <c r="D24" s="52"/>
    </row>
    <row r="25" spans="1:5">
      <c r="B25" s="48" t="s">
        <v>87</v>
      </c>
      <c r="C25" s="48">
        <v>15863.07</v>
      </c>
      <c r="D25" s="52"/>
    </row>
    <row r="26" spans="1:5">
      <c r="B26" s="63" t="s">
        <v>88</v>
      </c>
      <c r="C26" s="63">
        <v>14078</v>
      </c>
      <c r="D26" s="52"/>
    </row>
    <row r="27" spans="1:5">
      <c r="B27" s="48" t="s">
        <v>89</v>
      </c>
      <c r="C27" s="48">
        <f>C26-C25</f>
        <v>-1785.0699999999997</v>
      </c>
      <c r="D27" s="52"/>
    </row>
    <row r="28" spans="1:5">
      <c r="B28" s="48"/>
      <c r="C28" s="62"/>
      <c r="D28" s="52"/>
    </row>
    <row r="29" spans="1:5">
      <c r="B29" s="64"/>
      <c r="C29" s="65"/>
      <c r="D29" s="52"/>
    </row>
    <row r="30" spans="1:5">
      <c r="B30" s="48"/>
      <c r="C30" s="62"/>
      <c r="D30" s="52"/>
    </row>
    <row r="31" spans="1:5">
      <c r="B31" s="48" t="s">
        <v>90</v>
      </c>
      <c r="C31" s="62"/>
      <c r="D31" s="52"/>
    </row>
    <row r="32" spans="1:5">
      <c r="A32" s="1" t="s">
        <v>91</v>
      </c>
      <c r="B32" s="48" t="s">
        <v>92</v>
      </c>
      <c r="C32" s="62"/>
      <c r="D32" s="52"/>
    </row>
    <row r="33" spans="2:4">
      <c r="B33" s="48" t="s">
        <v>93</v>
      </c>
      <c r="C33" s="62"/>
      <c r="D33" s="52"/>
    </row>
    <row r="34" spans="2:4">
      <c r="B34" s="48"/>
      <c r="C34" s="62"/>
      <c r="D34" s="52"/>
    </row>
    <row r="35" spans="2:4">
      <c r="B35" s="48"/>
      <c r="C35" s="62"/>
      <c r="D35" s="52"/>
    </row>
    <row r="36" spans="2:4">
      <c r="B36" s="48" t="s">
        <v>94</v>
      </c>
      <c r="C36" s="62"/>
      <c r="D36" s="52"/>
    </row>
    <row r="37" spans="2:4">
      <c r="B37" s="48"/>
      <c r="C37" s="62"/>
      <c r="D37" s="52"/>
    </row>
    <row r="38" spans="2:4">
      <c r="B38" s="48"/>
      <c r="C38" s="62"/>
      <c r="D38" s="52"/>
    </row>
    <row r="39" spans="2:4">
      <c r="B39" s="48"/>
      <c r="C39" s="62"/>
      <c r="D39" s="52"/>
    </row>
    <row r="40" spans="2:4">
      <c r="B40" s="48"/>
      <c r="C40" s="62"/>
      <c r="D40" s="52"/>
    </row>
    <row r="41" spans="2:4">
      <c r="D41" s="52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2023-03-02T11:22:43Z</dcterms:modified>
</cp:coreProperties>
</file>