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'1кв'!$A$1:$E$50</definedName>
    <definedName name="_xlnm.Print_Area" localSheetId="1">'2кв'!$A$1:$E$48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отчет!$A$1:$C$35</definedName>
  </definedNames>
  <calcPr calcId="124519"/>
</workbook>
</file>

<file path=xl/calcChain.xml><?xml version="1.0" encoding="utf-8"?>
<calcChain xmlns="http://schemas.openxmlformats.org/spreadsheetml/2006/main">
  <c r="C18" i="24"/>
  <c r="C16" s="1"/>
  <c r="C15"/>
  <c r="C14"/>
  <c r="C8"/>
  <c r="C9" s="1"/>
  <c r="C6"/>
  <c r="C27"/>
  <c r="E23" i="23" l="1"/>
  <c r="E22"/>
  <c r="E26" l="1"/>
  <c r="B47" s="1"/>
  <c r="E23" i="22"/>
  <c r="E22"/>
  <c r="E26" s="1"/>
  <c r="B47" s="1"/>
  <c r="E23" i="21" l="1"/>
  <c r="E22"/>
  <c r="E26" l="1"/>
  <c r="B47" s="1"/>
  <c r="E25" i="20"/>
  <c r="C13" i="24" s="1"/>
  <c r="E23" i="20"/>
  <c r="C12" i="24" s="1"/>
  <c r="E22" i="20"/>
  <c r="E28" l="1"/>
  <c r="B49" s="1"/>
  <c r="C11" i="24"/>
  <c r="C20" s="1"/>
  <c r="C21" s="1"/>
  <c r="B50" i="20"/>
  <c r="B44" i="21" s="1"/>
  <c r="B48" s="1"/>
  <c r="B44" i="22" s="1"/>
  <c r="B48" s="1"/>
  <c r="B44" i="23" s="1"/>
  <c r="B48" s="1"/>
</calcChain>
</file>

<file path=xl/sharedStrings.xml><?xml version="1.0" encoding="utf-8"?>
<sst xmlns="http://schemas.openxmlformats.org/spreadsheetml/2006/main" count="251" uniqueCount="90">
  <si>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</si>
  <si>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</si>
  <si>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</si>
  <si>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</si>
  <si>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</si>
  <si>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</si>
  <si>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</si>
  <si>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</si>
  <si>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</si>
  <si>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</si>
  <si>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</si>
  <si>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</si>
  <si>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</si>
  <si>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</si>
  <si>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</si>
  <si>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</si>
  <si>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</si>
  <si>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</si>
  <si>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</si>
  <si>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</si>
  <si>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</si>
  <si>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</si>
  <si>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</si>
  <si>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</si>
  <si>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</si>
  <si>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пос. Молодежный, ул. Славянская,5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</si>
  <si>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Самородиной Людмилы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</si>
  <si>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№68 от 01.07.2014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</si>
  <si>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№68  от   01.07.2014г.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</si>
  <si>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п.Молодежный, ул.Славянская,5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</si>
  <si>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</si>
  <si>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</si>
  <si>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</si>
  <si>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</si>
  <si>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</si>
  <si>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Самородиной Л.Н.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</si>
  <si>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</si>
  <si>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</si>
  <si>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</si>
  <si>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- 374,9</t>
  </si>
  <si>
    <t>Работы по содержанию и тек. ремонту</t>
  </si>
  <si>
    <t xml:space="preserve">Общехозяйственные расходы </t>
  </si>
  <si>
    <t>1 квартал</t>
  </si>
  <si>
    <t>Остаток на начало квартала</t>
  </si>
  <si>
    <t xml:space="preserve">определена приложением № 9 к договору </t>
  </si>
  <si>
    <t xml:space="preserve">Услуги по содержанию многоквартирного дома </t>
  </si>
  <si>
    <t>Обработка подъездов хлорсодержащими растворами опрыскивание 1 раз в неделю</t>
  </si>
  <si>
    <t>Предъявлено населению 23562,54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</si>
  <si>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</si>
  <si>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</si>
  <si>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тринадцать тысяч пятьсот восемьдесят два рубля 23 копейки</t>
  </si>
  <si>
    <t>2 квартал</t>
  </si>
  <si>
    <t>Ремонт кровли после урагана</t>
  </si>
  <si>
    <t>апрель</t>
  </si>
  <si>
    <t xml:space="preserve">           2. Всего за период с "01" 04 2022 г. по "30" 06 2022 г. выполнено работ (оказано услуг) на общую сумму двадцать пять тысяч четыреста сорок три рубля 54 копейки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</si>
  <si>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</si>
  <si>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</si>
  <si>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</si>
  <si>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четырнадцать тысяч девяносто два рубля 49 копеек</t>
  </si>
  <si>
    <t>Предъявлено населению 25811,94</t>
  </si>
  <si>
    <t>за 4 квартал 2022 года</t>
  </si>
  <si>
    <t>"31" 12 2022 г.</t>
  </si>
  <si>
    <t>4 квартал</t>
  </si>
  <si>
    <t xml:space="preserve">           2. Всего за период с "01" 10 2022 г. по "31" 12 2022 г. выполнено работ (оказано услуг) на общую сумму четырнадцать тысяч девяносто два рубля 49 копеек.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</si>
  <si>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</si>
  <si>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</si>
  <si>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</si>
  <si>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</si>
  <si>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</si>
  <si>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</si>
  <si>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</si>
  <si>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</si>
  <si>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</si>
  <si>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</si>
  <si>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</si>
  <si>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</si>
  <si>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</si>
  <si>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</si>
  <si>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</si>
  <si>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</si>
  <si>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</si>
  <si>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</si>
  <si>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</si>
  <si>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</si>
  <si>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</si>
  <si>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</si>
  <si>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Славянская,д.5</t>
  </si>
  <si>
    <t>Начислено всего 98748,96</t>
  </si>
  <si>
    <t>Непредвиденные работы  ч/ч</t>
  </si>
  <si>
    <t>*Ремонт кровли после урагана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</si>
</sst>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/>
    <xf numFmtId="49" fontId="3" fillId="0" borderId="1" xfId="0" applyNumberFormat="1" applyFont="1" applyBorder="1"/>
    <xf numFmtId="164" fontId="9" fillId="0" borderId="1" xfId="1" applyNumberFormat="1" applyFont="1" applyBorder="1" applyAlignment="1">
      <alignment horizontal="center"/>
    </xf>
    <xf numFmtId="4" fontId="14" fillId="0" borderId="0" xfId="0" applyNumberFormat="1" applyFont="1"/>
    <xf numFmtId="43" fontId="9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19" zoomScaleSheetLayoutView="100" workbookViewId="0">
      <selection activeCell="E48" sqref="E4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2.25" customHeight="1">
      <c r="A2" s="69" t="s">
        <v>12</v>
      </c>
      <c r="B2" s="70"/>
      <c r="C2" s="70"/>
      <c r="D2" s="70"/>
      <c r="E2" s="70"/>
    </row>
    <row r="3" spans="1:5">
      <c r="A3" s="71" t="s">
        <v>48</v>
      </c>
      <c r="B3" s="71"/>
      <c r="C3" s="71"/>
      <c r="D3" s="71"/>
      <c r="E3" s="71"/>
    </row>
    <row r="4" spans="1:5" s="1" customFormat="1" ht="15.75">
      <c r="A4" s="5" t="s">
        <v>13</v>
      </c>
      <c r="B4" s="21"/>
      <c r="C4" s="21"/>
      <c r="D4" s="72" t="s">
        <v>49</v>
      </c>
      <c r="E4" s="72"/>
    </row>
    <row r="5" spans="1:5">
      <c r="A5" s="25"/>
      <c r="B5" s="4"/>
      <c r="C5" s="4"/>
      <c r="D5" s="4"/>
      <c r="E5" s="4"/>
    </row>
    <row r="6" spans="1:5">
      <c r="A6" s="60" t="s">
        <v>0</v>
      </c>
      <c r="B6" s="60"/>
      <c r="C6" s="60"/>
      <c r="D6" s="60"/>
      <c r="E6" s="60"/>
    </row>
    <row r="7" spans="1:5">
      <c r="A7" s="67" t="s">
        <v>25</v>
      </c>
      <c r="B7" s="67"/>
      <c r="C7" s="67"/>
      <c r="D7" s="67"/>
      <c r="E7" s="67"/>
    </row>
    <row r="8" spans="1:5">
      <c r="A8" s="63" t="s">
        <v>1</v>
      </c>
      <c r="B8" s="63"/>
      <c r="C8" s="63"/>
      <c r="D8" s="63"/>
      <c r="E8" s="63"/>
    </row>
    <row r="9" spans="1:5">
      <c r="A9" s="60" t="s">
        <v>26</v>
      </c>
      <c r="B9" s="60"/>
      <c r="C9" s="60"/>
      <c r="D9" s="60"/>
      <c r="E9" s="60"/>
    </row>
    <row r="10" spans="1:5" ht="25.5" customHeight="1">
      <c r="A10" s="64" t="s">
        <v>14</v>
      </c>
      <c r="B10" s="65"/>
      <c r="C10" s="65"/>
      <c r="D10" s="65"/>
      <c r="E10" s="65"/>
    </row>
    <row r="11" spans="1:5" ht="29.25" customHeight="1">
      <c r="A11" s="60" t="s">
        <v>27</v>
      </c>
      <c r="B11" s="60"/>
      <c r="C11" s="60"/>
      <c r="D11" s="60"/>
      <c r="E11" s="60"/>
    </row>
    <row r="12" spans="1:5">
      <c r="A12" s="63" t="s">
        <v>15</v>
      </c>
      <c r="B12" s="66"/>
      <c r="C12" s="66"/>
      <c r="D12" s="66"/>
      <c r="E12" s="66"/>
    </row>
    <row r="13" spans="1:5">
      <c r="A13" s="60" t="s">
        <v>22</v>
      </c>
      <c r="B13" s="60"/>
      <c r="C13" s="60"/>
      <c r="D13" s="60"/>
      <c r="E13" s="60"/>
    </row>
    <row r="14" spans="1:5" ht="11.25" customHeight="1">
      <c r="A14" s="63" t="s">
        <v>2</v>
      </c>
      <c r="B14" s="66"/>
      <c r="C14" s="66"/>
      <c r="D14" s="66"/>
      <c r="E14" s="66"/>
    </row>
    <row r="15" spans="1:5">
      <c r="A15" s="60" t="s">
        <v>23</v>
      </c>
      <c r="B15" s="60"/>
      <c r="C15" s="60"/>
      <c r="D15" s="60"/>
      <c r="E15" s="60"/>
    </row>
    <row r="16" spans="1:5" ht="10.5" customHeight="1">
      <c r="A16" s="63" t="s">
        <v>16</v>
      </c>
      <c r="B16" s="66"/>
      <c r="C16" s="66"/>
      <c r="D16" s="66"/>
      <c r="E16" s="66"/>
    </row>
    <row r="17" spans="1:7" ht="30.75" customHeight="1">
      <c r="A17" s="60" t="s">
        <v>17</v>
      </c>
      <c r="B17" s="60"/>
      <c r="C17" s="60"/>
      <c r="D17" s="60"/>
      <c r="E17" s="60"/>
    </row>
    <row r="18" spans="1:7" ht="63.75" customHeight="1">
      <c r="A18" s="60" t="s">
        <v>28</v>
      </c>
      <c r="B18" s="60"/>
      <c r="C18" s="60"/>
      <c r="D18" s="60"/>
      <c r="E18" s="60"/>
    </row>
    <row r="19" spans="1:7" ht="42.75" customHeight="1">
      <c r="A19" s="58" t="s">
        <v>29</v>
      </c>
      <c r="B19" s="58"/>
      <c r="C19" s="58"/>
      <c r="D19" s="58"/>
      <c r="E19" s="58"/>
    </row>
    <row r="20" spans="1:7">
      <c r="A20" s="58"/>
      <c r="B20" s="58"/>
      <c r="C20" s="58"/>
      <c r="D20" s="58"/>
      <c r="E20" s="58"/>
      <c r="F20" s="2">
        <v>374.9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9" t="s">
        <v>44</v>
      </c>
      <c r="C22" s="3" t="s">
        <v>4</v>
      </c>
      <c r="D22" s="3">
        <v>7.99</v>
      </c>
      <c r="E22" s="8">
        <f>D22*F20*G20</f>
        <v>8986.3529999999992</v>
      </c>
    </row>
    <row r="23" spans="1:7">
      <c r="A23" s="7" t="s">
        <v>41</v>
      </c>
      <c r="B23" s="9" t="s">
        <v>24</v>
      </c>
      <c r="C23" s="3" t="s">
        <v>4</v>
      </c>
      <c r="D23" s="3">
        <v>3.6</v>
      </c>
      <c r="E23" s="8">
        <f>D23*F20*G20</f>
        <v>4048.9199999999996</v>
      </c>
    </row>
    <row r="24" spans="1:7">
      <c r="A24" s="7" t="s">
        <v>30</v>
      </c>
      <c r="B24" s="9" t="s">
        <v>42</v>
      </c>
      <c r="C24" s="3" t="s">
        <v>31</v>
      </c>
      <c r="D24" s="19"/>
      <c r="E24" s="8">
        <v>0</v>
      </c>
    </row>
    <row r="25" spans="1:7" ht="45">
      <c r="A25" s="7" t="s">
        <v>46</v>
      </c>
      <c r="B25" s="9" t="s">
        <v>42</v>
      </c>
      <c r="C25" s="3" t="s">
        <v>4</v>
      </c>
      <c r="D25" s="3"/>
      <c r="E25" s="8">
        <f>182.32*3</f>
        <v>546.96</v>
      </c>
    </row>
    <row r="26" spans="1:7">
      <c r="A26" s="20"/>
      <c r="B26" s="22"/>
      <c r="C26" s="3"/>
      <c r="D26" s="19"/>
      <c r="E26" s="8"/>
    </row>
    <row r="27" spans="1:7">
      <c r="A27" s="20"/>
      <c r="B27" s="22"/>
      <c r="C27" s="3"/>
      <c r="D27" s="19"/>
      <c r="E27" s="8"/>
    </row>
    <row r="28" spans="1:7">
      <c r="A28" s="10" t="s">
        <v>32</v>
      </c>
      <c r="B28" s="11"/>
      <c r="C28" s="12"/>
      <c r="D28" s="12"/>
      <c r="E28" s="13">
        <f>SUM(E22:E27)</f>
        <v>13582.233</v>
      </c>
    </row>
    <row r="29" spans="1:7" s="14" customFormat="1">
      <c r="A29" s="2"/>
      <c r="B29" s="2"/>
      <c r="C29" s="2"/>
      <c r="D29" s="2"/>
      <c r="E29" s="2"/>
    </row>
    <row r="30" spans="1:7" ht="34.9" customHeight="1">
      <c r="A30" s="59" t="s">
        <v>50</v>
      </c>
      <c r="B30" s="59"/>
      <c r="C30" s="59"/>
      <c r="D30" s="59"/>
      <c r="E30" s="59"/>
    </row>
    <row r="31" spans="1:7" ht="29.45" customHeight="1">
      <c r="A31" s="60" t="s">
        <v>21</v>
      </c>
      <c r="B31" s="60"/>
      <c r="C31" s="60"/>
      <c r="D31" s="60"/>
      <c r="E31" s="60"/>
    </row>
    <row r="32" spans="1:7" ht="13.15" customHeight="1">
      <c r="A32" s="60" t="s">
        <v>20</v>
      </c>
      <c r="B32" s="60"/>
      <c r="C32" s="60"/>
      <c r="D32" s="60"/>
      <c r="E32" s="60"/>
    </row>
    <row r="33" spans="1:5">
      <c r="A33" s="60" t="s">
        <v>33</v>
      </c>
      <c r="B33" s="60"/>
      <c r="C33" s="60"/>
      <c r="D33" s="60"/>
      <c r="E33" s="60"/>
    </row>
    <row r="34" spans="1:5" ht="28.5" customHeight="1">
      <c r="A34" s="60" t="s">
        <v>18</v>
      </c>
      <c r="B34" s="60"/>
      <c r="C34" s="60"/>
      <c r="D34" s="60"/>
      <c r="E34" s="60"/>
    </row>
    <row r="35" spans="1:5">
      <c r="A35" s="61" t="s">
        <v>5</v>
      </c>
      <c r="B35" s="61"/>
      <c r="C35" s="61"/>
      <c r="D35" s="61"/>
      <c r="E35" s="61"/>
    </row>
    <row r="36" spans="1:5">
      <c r="A36" s="60" t="s">
        <v>18</v>
      </c>
      <c r="B36" s="60"/>
      <c r="C36" s="60"/>
      <c r="D36" s="60"/>
      <c r="E36" s="60"/>
    </row>
    <row r="37" spans="1:5">
      <c r="A37" s="62" t="s">
        <v>34</v>
      </c>
      <c r="B37" s="62"/>
      <c r="C37" s="62"/>
      <c r="D37" s="62"/>
      <c r="E37" s="62"/>
    </row>
    <row r="38" spans="1:5">
      <c r="B38" s="57" t="s">
        <v>19</v>
      </c>
      <c r="C38" s="57"/>
      <c r="D38" s="57"/>
      <c r="E38" s="6" t="s">
        <v>6</v>
      </c>
    </row>
    <row r="39" spans="1:5">
      <c r="A39" s="24"/>
      <c r="B39" s="24"/>
      <c r="C39" s="24"/>
      <c r="D39" s="24"/>
      <c r="E39" s="24"/>
    </row>
    <row r="40" spans="1:5">
      <c r="A40" s="62" t="s">
        <v>35</v>
      </c>
      <c r="B40" s="62"/>
      <c r="C40" s="62"/>
      <c r="D40" s="62"/>
      <c r="E40" s="62"/>
    </row>
    <row r="41" spans="1:5">
      <c r="B41" s="57" t="s">
        <v>19</v>
      </c>
      <c r="C41" s="57"/>
      <c r="D41" s="57"/>
      <c r="E41" s="6" t="s">
        <v>6</v>
      </c>
    </row>
    <row r="44" spans="1:5">
      <c r="A44" s="2" t="s">
        <v>39</v>
      </c>
    </row>
    <row r="45" spans="1:5">
      <c r="A45" s="14" t="s">
        <v>36</v>
      </c>
    </row>
    <row r="46" spans="1:5">
      <c r="A46" s="2" t="s">
        <v>43</v>
      </c>
      <c r="B46" s="15">
        <v>-20294.82</v>
      </c>
    </row>
    <row r="47" spans="1:5" ht="30">
      <c r="A47" s="23" t="s">
        <v>47</v>
      </c>
      <c r="B47" s="16"/>
    </row>
    <row r="48" spans="1:5">
      <c r="A48" s="2" t="s">
        <v>37</v>
      </c>
      <c r="B48" s="17">
        <v>23562.54</v>
      </c>
    </row>
    <row r="49" spans="1:2" ht="30">
      <c r="A49" s="23" t="s">
        <v>40</v>
      </c>
      <c r="B49" s="17">
        <f>E28</f>
        <v>13582.233</v>
      </c>
    </row>
    <row r="50" spans="1:2">
      <c r="A50" s="14" t="s">
        <v>38</v>
      </c>
      <c r="B50" s="15">
        <f>B46+B48-B49</f>
        <v>-10314.512999999999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A25" sqref="A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2.25" customHeight="1">
      <c r="A2" s="69" t="s">
        <v>12</v>
      </c>
      <c r="B2" s="70"/>
      <c r="C2" s="70"/>
      <c r="D2" s="70"/>
      <c r="E2" s="70"/>
    </row>
    <row r="3" spans="1:5">
      <c r="A3" s="71" t="s">
        <v>48</v>
      </c>
      <c r="B3" s="71"/>
      <c r="C3" s="71"/>
      <c r="D3" s="71"/>
      <c r="E3" s="71"/>
    </row>
    <row r="4" spans="1:5" s="1" customFormat="1" ht="15.75">
      <c r="A4" s="5" t="s">
        <v>13</v>
      </c>
      <c r="B4" s="21"/>
      <c r="C4" s="21"/>
      <c r="D4" s="72" t="s">
        <v>49</v>
      </c>
      <c r="E4" s="72"/>
    </row>
    <row r="5" spans="1:5">
      <c r="A5" s="28"/>
      <c r="B5" s="4"/>
      <c r="C5" s="4"/>
      <c r="D5" s="4"/>
      <c r="E5" s="4"/>
    </row>
    <row r="6" spans="1:5">
      <c r="A6" s="60" t="s">
        <v>0</v>
      </c>
      <c r="B6" s="60"/>
      <c r="C6" s="60"/>
      <c r="D6" s="60"/>
      <c r="E6" s="60"/>
    </row>
    <row r="7" spans="1:5">
      <c r="A7" s="67" t="s">
        <v>25</v>
      </c>
      <c r="B7" s="67"/>
      <c r="C7" s="67"/>
      <c r="D7" s="67"/>
      <c r="E7" s="67"/>
    </row>
    <row r="8" spans="1:5">
      <c r="A8" s="63" t="s">
        <v>1</v>
      </c>
      <c r="B8" s="63"/>
      <c r="C8" s="63"/>
      <c r="D8" s="63"/>
      <c r="E8" s="63"/>
    </row>
    <row r="9" spans="1:5">
      <c r="A9" s="60" t="s">
        <v>26</v>
      </c>
      <c r="B9" s="60"/>
      <c r="C9" s="60"/>
      <c r="D9" s="60"/>
      <c r="E9" s="60"/>
    </row>
    <row r="10" spans="1:5" ht="25.5" customHeight="1">
      <c r="A10" s="64" t="s">
        <v>14</v>
      </c>
      <c r="B10" s="65"/>
      <c r="C10" s="65"/>
      <c r="D10" s="65"/>
      <c r="E10" s="65"/>
    </row>
    <row r="11" spans="1:5" ht="29.25" customHeight="1">
      <c r="A11" s="60" t="s">
        <v>27</v>
      </c>
      <c r="B11" s="60"/>
      <c r="C11" s="60"/>
      <c r="D11" s="60"/>
      <c r="E11" s="60"/>
    </row>
    <row r="12" spans="1:5">
      <c r="A12" s="63" t="s">
        <v>15</v>
      </c>
      <c r="B12" s="66"/>
      <c r="C12" s="66"/>
      <c r="D12" s="66"/>
      <c r="E12" s="66"/>
    </row>
    <row r="13" spans="1:5">
      <c r="A13" s="60" t="s">
        <v>22</v>
      </c>
      <c r="B13" s="60"/>
      <c r="C13" s="60"/>
      <c r="D13" s="60"/>
      <c r="E13" s="60"/>
    </row>
    <row r="14" spans="1:5" ht="11.25" customHeight="1">
      <c r="A14" s="63" t="s">
        <v>2</v>
      </c>
      <c r="B14" s="66"/>
      <c r="C14" s="66"/>
      <c r="D14" s="66"/>
      <c r="E14" s="66"/>
    </row>
    <row r="15" spans="1:5">
      <c r="A15" s="60" t="s">
        <v>23</v>
      </c>
      <c r="B15" s="60"/>
      <c r="C15" s="60"/>
      <c r="D15" s="60"/>
      <c r="E15" s="60"/>
    </row>
    <row r="16" spans="1:5" ht="10.5" customHeight="1">
      <c r="A16" s="63" t="s">
        <v>16</v>
      </c>
      <c r="B16" s="66"/>
      <c r="C16" s="66"/>
      <c r="D16" s="66"/>
      <c r="E16" s="66"/>
    </row>
    <row r="17" spans="1:7" ht="30.75" customHeight="1">
      <c r="A17" s="60" t="s">
        <v>17</v>
      </c>
      <c r="B17" s="60"/>
      <c r="C17" s="60"/>
      <c r="D17" s="60"/>
      <c r="E17" s="60"/>
    </row>
    <row r="18" spans="1:7" ht="63.75" customHeight="1">
      <c r="A18" s="60" t="s">
        <v>28</v>
      </c>
      <c r="B18" s="60"/>
      <c r="C18" s="60"/>
      <c r="D18" s="60"/>
      <c r="E18" s="60"/>
    </row>
    <row r="19" spans="1:7" ht="42.75" customHeight="1">
      <c r="A19" s="58" t="s">
        <v>29</v>
      </c>
      <c r="B19" s="58"/>
      <c r="C19" s="58"/>
      <c r="D19" s="58"/>
      <c r="E19" s="58"/>
    </row>
    <row r="20" spans="1:7">
      <c r="A20" s="58"/>
      <c r="B20" s="58"/>
      <c r="C20" s="58"/>
      <c r="D20" s="58"/>
      <c r="E20" s="58"/>
      <c r="F20" s="2">
        <v>374.9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9" t="s">
        <v>44</v>
      </c>
      <c r="C22" s="3" t="s">
        <v>4</v>
      </c>
      <c r="D22" s="3">
        <v>7.99</v>
      </c>
      <c r="E22" s="8">
        <f>D22*F20*G20</f>
        <v>8986.3529999999992</v>
      </c>
    </row>
    <row r="23" spans="1:7">
      <c r="A23" s="7" t="s">
        <v>41</v>
      </c>
      <c r="B23" s="9" t="s">
        <v>24</v>
      </c>
      <c r="C23" s="3" t="s">
        <v>4</v>
      </c>
      <c r="D23" s="3">
        <v>3.6</v>
      </c>
      <c r="E23" s="8">
        <f>D23*F20*G20</f>
        <v>4048.9199999999996</v>
      </c>
    </row>
    <row r="24" spans="1:7">
      <c r="A24" s="7" t="s">
        <v>30</v>
      </c>
      <c r="B24" s="9" t="s">
        <v>51</v>
      </c>
      <c r="C24" s="3" t="s">
        <v>31</v>
      </c>
      <c r="D24" s="19"/>
      <c r="E24" s="8">
        <v>344.23</v>
      </c>
    </row>
    <row r="25" spans="1:7">
      <c r="A25" s="7" t="s">
        <v>52</v>
      </c>
      <c r="B25" s="9" t="s">
        <v>53</v>
      </c>
      <c r="C25" s="3" t="s">
        <v>31</v>
      </c>
      <c r="D25" s="3"/>
      <c r="E25" s="8">
        <v>12064.04</v>
      </c>
    </row>
    <row r="26" spans="1:7">
      <c r="A26" s="10" t="s">
        <v>32</v>
      </c>
      <c r="B26" s="11"/>
      <c r="C26" s="12"/>
      <c r="D26" s="12"/>
      <c r="E26" s="13">
        <f>SUM(E22:E25)</f>
        <v>25443.542999999998</v>
      </c>
    </row>
    <row r="27" spans="1:7" s="14" customFormat="1">
      <c r="A27" s="2"/>
      <c r="B27" s="2"/>
      <c r="C27" s="2"/>
      <c r="D27" s="2"/>
      <c r="E27" s="2"/>
    </row>
    <row r="28" spans="1:7" ht="34.9" customHeight="1">
      <c r="A28" s="59" t="s">
        <v>54</v>
      </c>
      <c r="B28" s="59"/>
      <c r="C28" s="59"/>
      <c r="D28" s="59"/>
      <c r="E28" s="59"/>
    </row>
    <row r="29" spans="1:7" ht="29.45" customHeight="1">
      <c r="A29" s="60" t="s">
        <v>21</v>
      </c>
      <c r="B29" s="60"/>
      <c r="C29" s="60"/>
      <c r="D29" s="60"/>
      <c r="E29" s="60"/>
    </row>
    <row r="30" spans="1:7" ht="13.15" customHeight="1">
      <c r="A30" s="60" t="s">
        <v>20</v>
      </c>
      <c r="B30" s="60"/>
      <c r="C30" s="60"/>
      <c r="D30" s="60"/>
      <c r="E30" s="60"/>
    </row>
    <row r="31" spans="1:7" ht="33.75" customHeight="1">
      <c r="A31" s="60" t="s">
        <v>33</v>
      </c>
      <c r="B31" s="60"/>
      <c r="C31" s="60"/>
      <c r="D31" s="60"/>
      <c r="E31" s="60"/>
    </row>
    <row r="32" spans="1:7" ht="28.5" customHeight="1">
      <c r="A32" s="60" t="s">
        <v>18</v>
      </c>
      <c r="B32" s="60"/>
      <c r="C32" s="60"/>
      <c r="D32" s="60"/>
      <c r="E32" s="60"/>
    </row>
    <row r="33" spans="1:5">
      <c r="A33" s="61" t="s">
        <v>5</v>
      </c>
      <c r="B33" s="61"/>
      <c r="C33" s="61"/>
      <c r="D33" s="61"/>
      <c r="E33" s="61"/>
    </row>
    <row r="34" spans="1:5">
      <c r="A34" s="60" t="s">
        <v>18</v>
      </c>
      <c r="B34" s="60"/>
      <c r="C34" s="60"/>
      <c r="D34" s="60"/>
      <c r="E34" s="60"/>
    </row>
    <row r="35" spans="1:5">
      <c r="A35" s="62" t="s">
        <v>34</v>
      </c>
      <c r="B35" s="62"/>
      <c r="C35" s="62"/>
      <c r="D35" s="62"/>
      <c r="E35" s="62"/>
    </row>
    <row r="36" spans="1:5">
      <c r="B36" s="57" t="s">
        <v>19</v>
      </c>
      <c r="C36" s="57"/>
      <c r="D36" s="57"/>
      <c r="E36" s="6" t="s">
        <v>6</v>
      </c>
    </row>
    <row r="37" spans="1:5">
      <c r="A37" s="27"/>
      <c r="B37" s="27"/>
      <c r="C37" s="27"/>
      <c r="D37" s="27"/>
      <c r="E37" s="27"/>
    </row>
    <row r="38" spans="1:5">
      <c r="A38" s="62" t="s">
        <v>35</v>
      </c>
      <c r="B38" s="62"/>
      <c r="C38" s="62"/>
      <c r="D38" s="62"/>
      <c r="E38" s="62"/>
    </row>
    <row r="39" spans="1:5">
      <c r="B39" s="57" t="s">
        <v>19</v>
      </c>
      <c r="C39" s="57"/>
      <c r="D39" s="57"/>
      <c r="E39" s="6" t="s">
        <v>6</v>
      </c>
    </row>
    <row r="42" spans="1:5">
      <c r="A42" s="2" t="s">
        <v>39</v>
      </c>
    </row>
    <row r="43" spans="1:5">
      <c r="A43" s="14" t="s">
        <v>36</v>
      </c>
    </row>
    <row r="44" spans="1:5">
      <c r="A44" s="2" t="s">
        <v>43</v>
      </c>
      <c r="B44" s="15">
        <f>'1кв'!B50</f>
        <v>-10314.512999999999</v>
      </c>
    </row>
    <row r="45" spans="1:5" ht="30">
      <c r="A45" s="26" t="s">
        <v>47</v>
      </c>
      <c r="B45" s="16"/>
    </row>
    <row r="46" spans="1:5">
      <c r="A46" s="2" t="s">
        <v>37</v>
      </c>
      <c r="B46" s="17">
        <v>23562.54</v>
      </c>
    </row>
    <row r="47" spans="1:5" ht="30">
      <c r="A47" s="26" t="s">
        <v>40</v>
      </c>
      <c r="B47" s="17">
        <f>E26</f>
        <v>25443.542999999998</v>
      </c>
    </row>
    <row r="48" spans="1:5">
      <c r="A48" s="14" t="s">
        <v>38</v>
      </c>
      <c r="B48" s="15">
        <f>B44+B46-B47</f>
        <v>-12195.515999999996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B47" sqref="B4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2.25" customHeight="1">
      <c r="A2" s="69" t="s">
        <v>12</v>
      </c>
      <c r="B2" s="70"/>
      <c r="C2" s="70"/>
      <c r="D2" s="70"/>
      <c r="E2" s="70"/>
    </row>
    <row r="3" spans="1:5">
      <c r="A3" s="71" t="s">
        <v>55</v>
      </c>
      <c r="B3" s="71"/>
      <c r="C3" s="71"/>
      <c r="D3" s="71"/>
      <c r="E3" s="71"/>
    </row>
    <row r="4" spans="1:5" s="1" customFormat="1" ht="15.75">
      <c r="A4" s="5" t="s">
        <v>13</v>
      </c>
      <c r="B4" s="21"/>
      <c r="C4" s="21"/>
      <c r="D4" s="72" t="s">
        <v>56</v>
      </c>
      <c r="E4" s="72"/>
    </row>
    <row r="5" spans="1:5">
      <c r="A5" s="31"/>
      <c r="B5" s="4"/>
      <c r="C5" s="4"/>
      <c r="D5" s="4"/>
      <c r="E5" s="4"/>
    </row>
    <row r="6" spans="1:5">
      <c r="A6" s="60" t="s">
        <v>0</v>
      </c>
      <c r="B6" s="60"/>
      <c r="C6" s="60"/>
      <c r="D6" s="60"/>
      <c r="E6" s="60"/>
    </row>
    <row r="7" spans="1:5">
      <c r="A7" s="67" t="s">
        <v>25</v>
      </c>
      <c r="B7" s="67"/>
      <c r="C7" s="67"/>
      <c r="D7" s="67"/>
      <c r="E7" s="67"/>
    </row>
    <row r="8" spans="1:5">
      <c r="A8" s="63" t="s">
        <v>1</v>
      </c>
      <c r="B8" s="63"/>
      <c r="C8" s="63"/>
      <c r="D8" s="63"/>
      <c r="E8" s="63"/>
    </row>
    <row r="9" spans="1:5">
      <c r="A9" s="60" t="s">
        <v>26</v>
      </c>
      <c r="B9" s="60"/>
      <c r="C9" s="60"/>
      <c r="D9" s="60"/>
      <c r="E9" s="60"/>
    </row>
    <row r="10" spans="1:5" ht="25.5" customHeight="1">
      <c r="A10" s="64" t="s">
        <v>14</v>
      </c>
      <c r="B10" s="65"/>
      <c r="C10" s="65"/>
      <c r="D10" s="65"/>
      <c r="E10" s="65"/>
    </row>
    <row r="11" spans="1:5" ht="29.25" customHeight="1">
      <c r="A11" s="60" t="s">
        <v>27</v>
      </c>
      <c r="B11" s="60"/>
      <c r="C11" s="60"/>
      <c r="D11" s="60"/>
      <c r="E11" s="60"/>
    </row>
    <row r="12" spans="1:5">
      <c r="A12" s="63" t="s">
        <v>15</v>
      </c>
      <c r="B12" s="66"/>
      <c r="C12" s="66"/>
      <c r="D12" s="66"/>
      <c r="E12" s="66"/>
    </row>
    <row r="13" spans="1:5">
      <c r="A13" s="60" t="s">
        <v>22</v>
      </c>
      <c r="B13" s="60"/>
      <c r="C13" s="60"/>
      <c r="D13" s="60"/>
      <c r="E13" s="60"/>
    </row>
    <row r="14" spans="1:5" ht="11.25" customHeight="1">
      <c r="A14" s="63" t="s">
        <v>2</v>
      </c>
      <c r="B14" s="66"/>
      <c r="C14" s="66"/>
      <c r="D14" s="66"/>
      <c r="E14" s="66"/>
    </row>
    <row r="15" spans="1:5">
      <c r="A15" s="60" t="s">
        <v>23</v>
      </c>
      <c r="B15" s="60"/>
      <c r="C15" s="60"/>
      <c r="D15" s="60"/>
      <c r="E15" s="60"/>
    </row>
    <row r="16" spans="1:5" ht="10.5" customHeight="1">
      <c r="A16" s="63" t="s">
        <v>16</v>
      </c>
      <c r="B16" s="66"/>
      <c r="C16" s="66"/>
      <c r="D16" s="66"/>
      <c r="E16" s="66"/>
    </row>
    <row r="17" spans="1:7" ht="30.75" customHeight="1">
      <c r="A17" s="60" t="s">
        <v>17</v>
      </c>
      <c r="B17" s="60"/>
      <c r="C17" s="60"/>
      <c r="D17" s="60"/>
      <c r="E17" s="60"/>
    </row>
    <row r="18" spans="1:7" ht="63.75" customHeight="1">
      <c r="A18" s="60" t="s">
        <v>28</v>
      </c>
      <c r="B18" s="60"/>
      <c r="C18" s="60"/>
      <c r="D18" s="60"/>
      <c r="E18" s="60"/>
    </row>
    <row r="19" spans="1:7" ht="42.75" customHeight="1">
      <c r="A19" s="58" t="s">
        <v>29</v>
      </c>
      <c r="B19" s="58"/>
      <c r="C19" s="58"/>
      <c r="D19" s="58"/>
      <c r="E19" s="58"/>
    </row>
    <row r="20" spans="1:7">
      <c r="A20" s="58"/>
      <c r="B20" s="58"/>
      <c r="C20" s="58"/>
      <c r="D20" s="58"/>
      <c r="E20" s="58"/>
      <c r="F20" s="2">
        <v>374.9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9" t="s">
        <v>44</v>
      </c>
      <c r="C22" s="3" t="s">
        <v>4</v>
      </c>
      <c r="D22" s="3">
        <v>8.6300000000000008</v>
      </c>
      <c r="E22" s="8">
        <f>D22*F20*G20</f>
        <v>9706.1610000000001</v>
      </c>
    </row>
    <row r="23" spans="1:7">
      <c r="A23" s="7" t="s">
        <v>41</v>
      </c>
      <c r="B23" s="9" t="s">
        <v>24</v>
      </c>
      <c r="C23" s="3" t="s">
        <v>4</v>
      </c>
      <c r="D23" s="3">
        <v>3.9</v>
      </c>
      <c r="E23" s="8">
        <f>D23*F20*G20</f>
        <v>4386.33</v>
      </c>
    </row>
    <row r="24" spans="1:7">
      <c r="A24" s="7" t="s">
        <v>30</v>
      </c>
      <c r="B24" s="9" t="s">
        <v>57</v>
      </c>
      <c r="C24" s="3" t="s">
        <v>31</v>
      </c>
      <c r="D24" s="19"/>
      <c r="E24" s="8">
        <v>0</v>
      </c>
    </row>
    <row r="25" spans="1:7">
      <c r="A25" s="7"/>
      <c r="B25" s="9"/>
      <c r="C25" s="3"/>
      <c r="D25" s="3"/>
      <c r="E25" s="8"/>
    </row>
    <row r="26" spans="1:7">
      <c r="A26" s="10" t="s">
        <v>32</v>
      </c>
      <c r="B26" s="11"/>
      <c r="C26" s="12"/>
      <c r="D26" s="12"/>
      <c r="E26" s="13">
        <f>SUM(E22:E25)</f>
        <v>14092.491</v>
      </c>
    </row>
    <row r="27" spans="1:7" s="14" customFormat="1">
      <c r="A27" s="2"/>
      <c r="B27" s="2"/>
      <c r="C27" s="2"/>
      <c r="D27" s="2"/>
      <c r="E27" s="2"/>
    </row>
    <row r="28" spans="1:7" ht="34.9" customHeight="1">
      <c r="A28" s="59" t="s">
        <v>58</v>
      </c>
      <c r="B28" s="59"/>
      <c r="C28" s="59"/>
      <c r="D28" s="59"/>
      <c r="E28" s="59"/>
    </row>
    <row r="29" spans="1:7" ht="29.45" customHeight="1">
      <c r="A29" s="60" t="s">
        <v>21</v>
      </c>
      <c r="B29" s="60"/>
      <c r="C29" s="60"/>
      <c r="D29" s="60"/>
      <c r="E29" s="60"/>
    </row>
    <row r="30" spans="1:7" ht="13.15" customHeight="1">
      <c r="A30" s="60" t="s">
        <v>20</v>
      </c>
      <c r="B30" s="60"/>
      <c r="C30" s="60"/>
      <c r="D30" s="60"/>
      <c r="E30" s="60"/>
    </row>
    <row r="31" spans="1:7" ht="33.75" customHeight="1">
      <c r="A31" s="60" t="s">
        <v>33</v>
      </c>
      <c r="B31" s="60"/>
      <c r="C31" s="60"/>
      <c r="D31" s="60"/>
      <c r="E31" s="60"/>
    </row>
    <row r="32" spans="1:7" ht="28.5" customHeight="1">
      <c r="A32" s="60" t="s">
        <v>18</v>
      </c>
      <c r="B32" s="60"/>
      <c r="C32" s="60"/>
      <c r="D32" s="60"/>
      <c r="E32" s="60"/>
    </row>
    <row r="33" spans="1:5">
      <c r="A33" s="61" t="s">
        <v>5</v>
      </c>
      <c r="B33" s="61"/>
      <c r="C33" s="61"/>
      <c r="D33" s="61"/>
      <c r="E33" s="61"/>
    </row>
    <row r="34" spans="1:5">
      <c r="A34" s="60" t="s">
        <v>18</v>
      </c>
      <c r="B34" s="60"/>
      <c r="C34" s="60"/>
      <c r="D34" s="60"/>
      <c r="E34" s="60"/>
    </row>
    <row r="35" spans="1:5">
      <c r="A35" s="62" t="s">
        <v>34</v>
      </c>
      <c r="B35" s="62"/>
      <c r="C35" s="62"/>
      <c r="D35" s="62"/>
      <c r="E35" s="62"/>
    </row>
    <row r="36" spans="1:5">
      <c r="B36" s="57" t="s">
        <v>19</v>
      </c>
      <c r="C36" s="57"/>
      <c r="D36" s="57"/>
      <c r="E36" s="6" t="s">
        <v>6</v>
      </c>
    </row>
    <row r="37" spans="1:5">
      <c r="A37" s="30"/>
      <c r="B37" s="30"/>
      <c r="C37" s="30"/>
      <c r="D37" s="30"/>
      <c r="E37" s="30"/>
    </row>
    <row r="38" spans="1:5">
      <c r="A38" s="62" t="s">
        <v>35</v>
      </c>
      <c r="B38" s="62"/>
      <c r="C38" s="62"/>
      <c r="D38" s="62"/>
      <c r="E38" s="62"/>
    </row>
    <row r="39" spans="1:5">
      <c r="B39" s="57" t="s">
        <v>19</v>
      </c>
      <c r="C39" s="57"/>
      <c r="D39" s="57"/>
      <c r="E39" s="6" t="s">
        <v>6</v>
      </c>
    </row>
    <row r="42" spans="1:5">
      <c r="A42" s="2" t="s">
        <v>39</v>
      </c>
    </row>
    <row r="43" spans="1:5">
      <c r="A43" s="14" t="s">
        <v>36</v>
      </c>
    </row>
    <row r="44" spans="1:5">
      <c r="A44" s="2" t="s">
        <v>43</v>
      </c>
      <c r="B44" s="15">
        <f>'2кв'!B48</f>
        <v>-12195.515999999996</v>
      </c>
    </row>
    <row r="45" spans="1:5" ht="30">
      <c r="A45" s="29" t="s">
        <v>59</v>
      </c>
      <c r="B45" s="16"/>
    </row>
    <row r="46" spans="1:5">
      <c r="A46" s="2" t="s">
        <v>37</v>
      </c>
      <c r="B46" s="17">
        <v>25062.14</v>
      </c>
    </row>
    <row r="47" spans="1:5" ht="30">
      <c r="A47" s="29" t="s">
        <v>40</v>
      </c>
      <c r="B47" s="17">
        <f>E26</f>
        <v>14092.491</v>
      </c>
    </row>
    <row r="48" spans="1:5">
      <c r="A48" s="14" t="s">
        <v>38</v>
      </c>
      <c r="B48" s="15">
        <f>B44+B46-B47</f>
        <v>-1225.8669999999966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37" zoomScaleSheetLayoutView="100" workbookViewId="0">
      <selection activeCell="A28" sqref="A28:E2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68" t="s">
        <v>11</v>
      </c>
      <c r="B1" s="68"/>
      <c r="C1" s="68"/>
      <c r="D1" s="68"/>
      <c r="E1" s="68"/>
    </row>
    <row r="2" spans="1:5" ht="32.25" customHeight="1">
      <c r="A2" s="69" t="s">
        <v>12</v>
      </c>
      <c r="B2" s="70"/>
      <c r="C2" s="70"/>
      <c r="D2" s="70"/>
      <c r="E2" s="70"/>
    </row>
    <row r="3" spans="1:5">
      <c r="A3" s="71" t="s">
        <v>60</v>
      </c>
      <c r="B3" s="71"/>
      <c r="C3" s="71"/>
      <c r="D3" s="71"/>
      <c r="E3" s="71"/>
    </row>
    <row r="4" spans="1:5" s="1" customFormat="1" ht="15.75">
      <c r="A4" s="5" t="s">
        <v>13</v>
      </c>
      <c r="B4" s="21"/>
      <c r="C4" s="21"/>
      <c r="D4" s="72" t="s">
        <v>61</v>
      </c>
      <c r="E4" s="72"/>
    </row>
    <row r="5" spans="1:5">
      <c r="A5" s="34"/>
      <c r="B5" s="4"/>
      <c r="C5" s="4"/>
      <c r="D5" s="4"/>
      <c r="E5" s="4"/>
    </row>
    <row r="6" spans="1:5">
      <c r="A6" s="60" t="s">
        <v>0</v>
      </c>
      <c r="B6" s="60"/>
      <c r="C6" s="60"/>
      <c r="D6" s="60"/>
      <c r="E6" s="60"/>
    </row>
    <row r="7" spans="1:5">
      <c r="A7" s="67" t="s">
        <v>25</v>
      </c>
      <c r="B7" s="67"/>
      <c r="C7" s="67"/>
      <c r="D7" s="67"/>
      <c r="E7" s="67"/>
    </row>
    <row r="8" spans="1:5">
      <c r="A8" s="63" t="s">
        <v>1</v>
      </c>
      <c r="B8" s="63"/>
      <c r="C8" s="63"/>
      <c r="D8" s="63"/>
      <c r="E8" s="63"/>
    </row>
    <row r="9" spans="1:5">
      <c r="A9" s="60" t="s">
        <v>26</v>
      </c>
      <c r="B9" s="60"/>
      <c r="C9" s="60"/>
      <c r="D9" s="60"/>
      <c r="E9" s="60"/>
    </row>
    <row r="10" spans="1:5" ht="25.5" customHeight="1">
      <c r="A10" s="64" t="s">
        <v>14</v>
      </c>
      <c r="B10" s="65"/>
      <c r="C10" s="65"/>
      <c r="D10" s="65"/>
      <c r="E10" s="65"/>
    </row>
    <row r="11" spans="1:5" ht="29.25" customHeight="1">
      <c r="A11" s="60" t="s">
        <v>27</v>
      </c>
      <c r="B11" s="60"/>
      <c r="C11" s="60"/>
      <c r="D11" s="60"/>
      <c r="E11" s="60"/>
    </row>
    <row r="12" spans="1:5">
      <c r="A12" s="63" t="s">
        <v>15</v>
      </c>
      <c r="B12" s="66"/>
      <c r="C12" s="66"/>
      <c r="D12" s="66"/>
      <c r="E12" s="66"/>
    </row>
    <row r="13" spans="1:5">
      <c r="A13" s="60" t="s">
        <v>22</v>
      </c>
      <c r="B13" s="60"/>
      <c r="C13" s="60"/>
      <c r="D13" s="60"/>
      <c r="E13" s="60"/>
    </row>
    <row r="14" spans="1:5" ht="11.25" customHeight="1">
      <c r="A14" s="63" t="s">
        <v>2</v>
      </c>
      <c r="B14" s="66"/>
      <c r="C14" s="66"/>
      <c r="D14" s="66"/>
      <c r="E14" s="66"/>
    </row>
    <row r="15" spans="1:5">
      <c r="A15" s="60" t="s">
        <v>23</v>
      </c>
      <c r="B15" s="60"/>
      <c r="C15" s="60"/>
      <c r="D15" s="60"/>
      <c r="E15" s="60"/>
    </row>
    <row r="16" spans="1:5" ht="10.5" customHeight="1">
      <c r="A16" s="63" t="s">
        <v>16</v>
      </c>
      <c r="B16" s="66"/>
      <c r="C16" s="66"/>
      <c r="D16" s="66"/>
      <c r="E16" s="66"/>
    </row>
    <row r="17" spans="1:7" ht="30.75" customHeight="1">
      <c r="A17" s="60" t="s">
        <v>17</v>
      </c>
      <c r="B17" s="60"/>
      <c r="C17" s="60"/>
      <c r="D17" s="60"/>
      <c r="E17" s="60"/>
    </row>
    <row r="18" spans="1:7" ht="63.75" customHeight="1">
      <c r="A18" s="60" t="s">
        <v>28</v>
      </c>
      <c r="B18" s="60"/>
      <c r="C18" s="60"/>
      <c r="D18" s="60"/>
      <c r="E18" s="60"/>
    </row>
    <row r="19" spans="1:7" ht="42.75" customHeight="1">
      <c r="A19" s="58" t="s">
        <v>29</v>
      </c>
      <c r="B19" s="58"/>
      <c r="C19" s="58"/>
      <c r="D19" s="58"/>
      <c r="E19" s="58"/>
    </row>
    <row r="20" spans="1:7">
      <c r="A20" s="58"/>
      <c r="B20" s="58"/>
      <c r="C20" s="58"/>
      <c r="D20" s="58"/>
      <c r="E20" s="58"/>
      <c r="F20" s="2">
        <v>374.9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9" t="s">
        <v>44</v>
      </c>
      <c r="C22" s="3" t="s">
        <v>4</v>
      </c>
      <c r="D22" s="3">
        <v>8.6300000000000008</v>
      </c>
      <c r="E22" s="8">
        <f>D22*F20*G20</f>
        <v>9706.1610000000001</v>
      </c>
    </row>
    <row r="23" spans="1:7">
      <c r="A23" s="7" t="s">
        <v>41</v>
      </c>
      <c r="B23" s="9" t="s">
        <v>24</v>
      </c>
      <c r="C23" s="3" t="s">
        <v>4</v>
      </c>
      <c r="D23" s="3">
        <v>3.9</v>
      </c>
      <c r="E23" s="8">
        <f>D23*F20*G20</f>
        <v>4386.33</v>
      </c>
    </row>
    <row r="24" spans="1:7">
      <c r="A24" s="7" t="s">
        <v>30</v>
      </c>
      <c r="B24" s="9" t="s">
        <v>62</v>
      </c>
      <c r="C24" s="3" t="s">
        <v>31</v>
      </c>
      <c r="D24" s="19"/>
      <c r="E24" s="8">
        <v>0</v>
      </c>
    </row>
    <row r="25" spans="1:7">
      <c r="A25" s="7"/>
      <c r="B25" s="9"/>
      <c r="C25" s="3"/>
      <c r="D25" s="3"/>
      <c r="E25" s="8"/>
    </row>
    <row r="26" spans="1:7">
      <c r="A26" s="10" t="s">
        <v>32</v>
      </c>
      <c r="B26" s="11"/>
      <c r="C26" s="12"/>
      <c r="D26" s="12"/>
      <c r="E26" s="13">
        <f>SUM(E22:E25)</f>
        <v>14092.491</v>
      </c>
    </row>
    <row r="27" spans="1:7" s="14" customFormat="1">
      <c r="A27" s="2"/>
      <c r="B27" s="2"/>
      <c r="C27" s="2"/>
      <c r="D27" s="2"/>
      <c r="E27" s="2"/>
    </row>
    <row r="28" spans="1:7" ht="34.9" customHeight="1">
      <c r="A28" s="59" t="s">
        <v>63</v>
      </c>
      <c r="B28" s="59"/>
      <c r="C28" s="59"/>
      <c r="D28" s="59"/>
      <c r="E28" s="59"/>
    </row>
    <row r="29" spans="1:7" ht="29.45" customHeight="1">
      <c r="A29" s="60" t="s">
        <v>21</v>
      </c>
      <c r="B29" s="60"/>
      <c r="C29" s="60"/>
      <c r="D29" s="60"/>
      <c r="E29" s="60"/>
    </row>
    <row r="30" spans="1:7" ht="13.15" customHeight="1">
      <c r="A30" s="60" t="s">
        <v>20</v>
      </c>
      <c r="B30" s="60"/>
      <c r="C30" s="60"/>
      <c r="D30" s="60"/>
      <c r="E30" s="60"/>
    </row>
    <row r="31" spans="1:7" ht="33.75" customHeight="1">
      <c r="A31" s="60" t="s">
        <v>33</v>
      </c>
      <c r="B31" s="60"/>
      <c r="C31" s="60"/>
      <c r="D31" s="60"/>
      <c r="E31" s="60"/>
    </row>
    <row r="32" spans="1:7" ht="28.5" customHeight="1">
      <c r="A32" s="60" t="s">
        <v>18</v>
      </c>
      <c r="B32" s="60"/>
      <c r="C32" s="60"/>
      <c r="D32" s="60"/>
      <c r="E32" s="60"/>
    </row>
    <row r="33" spans="1:5">
      <c r="A33" s="61" t="s">
        <v>5</v>
      </c>
      <c r="B33" s="61"/>
      <c r="C33" s="61"/>
      <c r="D33" s="61"/>
      <c r="E33" s="61"/>
    </row>
    <row r="34" spans="1:5">
      <c r="A34" s="60" t="s">
        <v>18</v>
      </c>
      <c r="B34" s="60"/>
      <c r="C34" s="60"/>
      <c r="D34" s="60"/>
      <c r="E34" s="60"/>
    </row>
    <row r="35" spans="1:5">
      <c r="A35" s="62" t="s">
        <v>34</v>
      </c>
      <c r="B35" s="62"/>
      <c r="C35" s="62"/>
      <c r="D35" s="62"/>
      <c r="E35" s="62"/>
    </row>
    <row r="36" spans="1:5">
      <c r="B36" s="57" t="s">
        <v>19</v>
      </c>
      <c r="C36" s="57"/>
      <c r="D36" s="57"/>
      <c r="E36" s="6" t="s">
        <v>6</v>
      </c>
    </row>
    <row r="37" spans="1:5">
      <c r="A37" s="33"/>
      <c r="B37" s="33"/>
      <c r="C37" s="33"/>
      <c r="D37" s="33"/>
      <c r="E37" s="33"/>
    </row>
    <row r="38" spans="1:5">
      <c r="A38" s="62" t="s">
        <v>35</v>
      </c>
      <c r="B38" s="62"/>
      <c r="C38" s="62"/>
      <c r="D38" s="62"/>
      <c r="E38" s="62"/>
    </row>
    <row r="39" spans="1:5">
      <c r="B39" s="57" t="s">
        <v>19</v>
      </c>
      <c r="C39" s="57"/>
      <c r="D39" s="57"/>
      <c r="E39" s="6" t="s">
        <v>6</v>
      </c>
    </row>
    <row r="42" spans="1:5">
      <c r="A42" s="2" t="s">
        <v>39</v>
      </c>
    </row>
    <row r="43" spans="1:5">
      <c r="A43" s="14" t="s">
        <v>36</v>
      </c>
    </row>
    <row r="44" spans="1:5">
      <c r="A44" s="2" t="s">
        <v>43</v>
      </c>
      <c r="B44" s="15">
        <f>'3кв'!B48</f>
        <v>-1225.8669999999966</v>
      </c>
    </row>
    <row r="45" spans="1:5" ht="30">
      <c r="A45" s="32" t="s">
        <v>59</v>
      </c>
      <c r="B45" s="16"/>
    </row>
    <row r="46" spans="1:5">
      <c r="A46" s="2" t="s">
        <v>37</v>
      </c>
      <c r="B46" s="17">
        <v>25811.94</v>
      </c>
    </row>
    <row r="47" spans="1:5" ht="30">
      <c r="A47" s="32" t="s">
        <v>40</v>
      </c>
      <c r="B47" s="17">
        <f>E26</f>
        <v>14092.491</v>
      </c>
    </row>
    <row r="48" spans="1:5">
      <c r="A48" s="14" t="s">
        <v>38</v>
      </c>
      <c r="B48" s="15">
        <f>B44+B46-B47</f>
        <v>10493.582000000004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6" zoomScaleSheetLayoutView="100" workbookViewId="0">
      <selection activeCell="A36" sqref="A36:XFD37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56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75" t="s">
        <v>64</v>
      </c>
      <c r="B1" s="75"/>
      <c r="C1" s="75"/>
      <c r="D1" s="35"/>
    </row>
    <row r="2" spans="1:5">
      <c r="A2" s="76" t="s">
        <v>65</v>
      </c>
      <c r="B2" s="76"/>
      <c r="C2" s="76"/>
      <c r="D2" s="16"/>
    </row>
    <row r="3" spans="1:5">
      <c r="A3" s="76" t="s">
        <v>66</v>
      </c>
      <c r="B3" s="76"/>
      <c r="C3" s="76"/>
      <c r="D3" s="16"/>
    </row>
    <row r="4" spans="1:5">
      <c r="A4" s="75" t="s">
        <v>86</v>
      </c>
      <c r="B4" s="75"/>
      <c r="C4" s="75"/>
      <c r="D4" s="35"/>
    </row>
    <row r="5" spans="1:5">
      <c r="A5" s="77"/>
      <c r="B5" s="77"/>
      <c r="C5" s="77"/>
    </row>
    <row r="6" spans="1:5">
      <c r="A6" s="16"/>
      <c r="B6" s="36" t="s">
        <v>67</v>
      </c>
      <c r="C6" s="37">
        <f>'1кв'!B46</f>
        <v>-20294.82</v>
      </c>
      <c r="D6" s="38"/>
    </row>
    <row r="7" spans="1:5">
      <c r="A7" s="16"/>
      <c r="B7" s="36" t="s">
        <v>87</v>
      </c>
      <c r="C7" s="39"/>
      <c r="D7" s="38"/>
    </row>
    <row r="8" spans="1:5">
      <c r="A8" s="40" t="s">
        <v>68</v>
      </c>
      <c r="B8" s="41" t="s">
        <v>69</v>
      </c>
      <c r="C8" s="42">
        <f>'1кв'!B48+'2кв'!B46+'3кв'!B46+'4кв'!B46</f>
        <v>97999.16</v>
      </c>
      <c r="D8" s="43"/>
    </row>
    <row r="9" spans="1:5">
      <c r="A9" s="21"/>
      <c r="B9" s="41" t="s">
        <v>70</v>
      </c>
      <c r="C9" s="39">
        <f>SUM(C8:C8)</f>
        <v>97999.16</v>
      </c>
      <c r="D9" s="38"/>
    </row>
    <row r="10" spans="1:5">
      <c r="B10" s="73"/>
      <c r="C10" s="74"/>
      <c r="D10" s="44"/>
    </row>
    <row r="11" spans="1:5">
      <c r="A11" s="45" t="s">
        <v>71</v>
      </c>
      <c r="B11" s="18" t="s">
        <v>45</v>
      </c>
      <c r="C11" s="46">
        <f>'1кв'!E22+'2кв'!E22+'3кв'!E22+'4кв'!E22</f>
        <v>37385.027999999998</v>
      </c>
      <c r="D11" s="44"/>
    </row>
    <row r="12" spans="1:5">
      <c r="B12" s="47" t="s">
        <v>41</v>
      </c>
      <c r="C12" s="46">
        <f>'1кв'!E23+'2кв'!E23+'3кв'!E23+'4кв'!E23</f>
        <v>16870.5</v>
      </c>
      <c r="D12" s="44"/>
      <c r="E12" s="48"/>
    </row>
    <row r="13" spans="1:5" ht="31.5">
      <c r="B13" s="47" t="s">
        <v>72</v>
      </c>
      <c r="C13" s="46">
        <f>'1кв'!E25</f>
        <v>546.96</v>
      </c>
      <c r="D13" s="44"/>
    </row>
    <row r="14" spans="1:5">
      <c r="A14" s="45"/>
      <c r="B14" s="49" t="s">
        <v>30</v>
      </c>
      <c r="C14" s="46">
        <f>'1кв'!E24+'2кв'!E24+'3кв'!E24+'4кв'!E24</f>
        <v>344.23</v>
      </c>
      <c r="D14" s="44"/>
    </row>
    <row r="15" spans="1:5">
      <c r="A15" s="45"/>
      <c r="B15" s="50" t="s">
        <v>88</v>
      </c>
      <c r="C15" s="46">
        <f>0</f>
        <v>0</v>
      </c>
      <c r="D15" s="44"/>
    </row>
    <row r="16" spans="1:5">
      <c r="A16" s="45"/>
      <c r="B16" s="50" t="s">
        <v>73</v>
      </c>
      <c r="C16" s="51">
        <f>C18</f>
        <v>12064.04</v>
      </c>
      <c r="D16" s="44"/>
    </row>
    <row r="17" spans="1:5">
      <c r="A17" s="45"/>
      <c r="B17" s="50" t="s">
        <v>74</v>
      </c>
      <c r="C17" s="46"/>
      <c r="D17" s="44"/>
    </row>
    <row r="18" spans="1:5">
      <c r="A18" s="45"/>
      <c r="B18" s="7" t="s">
        <v>89</v>
      </c>
      <c r="C18" s="46">
        <f>'2кв'!E25</f>
        <v>12064.04</v>
      </c>
      <c r="D18" s="44"/>
    </row>
    <row r="19" spans="1:5">
      <c r="A19" s="45"/>
      <c r="B19" s="7"/>
      <c r="C19" s="46"/>
      <c r="D19" s="44"/>
    </row>
    <row r="20" spans="1:5">
      <c r="B20" s="52" t="s">
        <v>75</v>
      </c>
      <c r="C20" s="39">
        <f>C11+C12+C13+C14+C15+C16</f>
        <v>67210.758000000002</v>
      </c>
      <c r="D20" s="44"/>
      <c r="E20" s="48"/>
    </row>
    <row r="21" spans="1:5">
      <c r="B21" s="53" t="s">
        <v>76</v>
      </c>
      <c r="C21" s="37">
        <f>(C6+C9)-C20</f>
        <v>10493.581999999995</v>
      </c>
      <c r="D21" s="44"/>
    </row>
    <row r="22" spans="1:5">
      <c r="B22" s="40"/>
      <c r="C22" s="54"/>
      <c r="D22" s="44"/>
    </row>
    <row r="23" spans="1:5">
      <c r="B23" s="40"/>
      <c r="C23" s="54"/>
      <c r="D23" s="44"/>
    </row>
    <row r="24" spans="1:5">
      <c r="B24" s="40" t="s">
        <v>77</v>
      </c>
      <c r="C24" s="40"/>
      <c r="D24" s="44"/>
    </row>
    <row r="25" spans="1:5">
      <c r="B25" s="40" t="s">
        <v>78</v>
      </c>
      <c r="C25" s="40">
        <v>7854.18</v>
      </c>
      <c r="D25" s="44"/>
    </row>
    <row r="26" spans="1:5">
      <c r="B26" s="55" t="s">
        <v>79</v>
      </c>
      <c r="C26" s="55">
        <v>8603.98</v>
      </c>
      <c r="D26" s="44"/>
    </row>
    <row r="27" spans="1:5">
      <c r="B27" s="40" t="s">
        <v>80</v>
      </c>
      <c r="C27" s="40">
        <f>C26-C25</f>
        <v>749.79999999999927</v>
      </c>
      <c r="D27" s="44"/>
    </row>
    <row r="28" spans="1:5">
      <c r="B28" s="40"/>
      <c r="C28" s="54"/>
      <c r="D28" s="44"/>
    </row>
    <row r="29" spans="1:5">
      <c r="B29" s="40"/>
      <c r="C29" s="54"/>
      <c r="D29" s="44"/>
    </row>
    <row r="30" spans="1:5">
      <c r="A30" s="1" t="s">
        <v>81</v>
      </c>
      <c r="B30" s="40" t="s">
        <v>82</v>
      </c>
      <c r="C30" s="54"/>
      <c r="D30" s="44"/>
    </row>
    <row r="31" spans="1:5">
      <c r="B31" s="40" t="s">
        <v>83</v>
      </c>
      <c r="C31" s="54"/>
      <c r="D31" s="44"/>
    </row>
    <row r="32" spans="1:5">
      <c r="B32" s="40" t="s">
        <v>84</v>
      </c>
      <c r="C32" s="54"/>
      <c r="D32" s="44"/>
    </row>
    <row r="33" spans="2:4">
      <c r="B33" s="40"/>
      <c r="C33" s="54"/>
      <c r="D33" s="44"/>
    </row>
    <row r="34" spans="2:4">
      <c r="B34" s="40"/>
      <c r="C34" s="54"/>
      <c r="D34" s="44"/>
    </row>
    <row r="35" spans="2:4">
      <c r="B35" s="40" t="s">
        <v>85</v>
      </c>
      <c r="C35" s="54"/>
      <c r="D35" s="44"/>
    </row>
    <row r="36" spans="2:4">
      <c r="B36" s="40"/>
      <c r="C36" s="54"/>
      <c r="D36" s="44"/>
    </row>
    <row r="37" spans="2:4">
      <c r="B37" s="40"/>
      <c r="C37" s="54"/>
      <c r="D37" s="4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2023-03-02T11:17:31Z</dcterms:modified>
</cp:coreProperties>
</file>