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240" yWindow="105" windowWidth="14805" windowHeight="8010" activeTab="4"/>
  </bookViews>
  <sheets>
    <sheet name="1кв" sheetId="17" r:id="rId1"/>
    <sheet name="2 кв" sheetId="18" r:id="rId2"/>
    <sheet name="3кв" sheetId="19" r:id="rId3"/>
    <sheet name="4кв" sheetId="20" r:id="rId4"/>
    <sheet name="отчет" sheetId="21" r:id="rId5"/>
  </sheets>
  <externalReferences>
    <externalReference r:id="rId6"/>
  </externalReferences>
  <definedNames>
    <definedName name="_xlnm.Print_Area" localSheetId="0">'1кв'!$A$1:$E$49</definedName>
    <definedName name="_xlnm.Print_Area" localSheetId="1">'2 кв'!$A$1:$E$48</definedName>
    <definedName name="_xlnm.Print_Area" localSheetId="2">'3кв'!$A$1:$E$50</definedName>
    <definedName name="_xlnm.Print_Area" localSheetId="3">'4кв'!$A$1:$E$48</definedName>
    <definedName name="_xlnm.Print_Area" localSheetId="4">отчет!$A$1:$C$34</definedName>
  </definedNames>
  <calcPr calcId="124519"/>
</workbook>
</file>

<file path=xl/calcChain.xml><?xml version="1.0" encoding="utf-8"?>
<calcChain xmlns="http://schemas.openxmlformats.org/spreadsheetml/2006/main">
  <c r="C18" i="21"/>
  <c r="C16" s="1"/>
  <c r="C15" l="1"/>
  <c r="C14"/>
  <c r="C13"/>
  <c r="C12"/>
  <c r="C11"/>
  <c r="C8"/>
  <c r="C9" s="1"/>
  <c r="C6"/>
  <c r="B48" i="20"/>
  <c r="B47"/>
  <c r="B44"/>
  <c r="C26" i="21"/>
  <c r="E20"/>
  <c r="E23" i="20"/>
  <c r="E22"/>
  <c r="E26" s="1"/>
  <c r="C20" i="21" l="1"/>
  <c r="C21" s="1"/>
  <c r="B46" i="19"/>
  <c r="E26"/>
  <c r="E24"/>
  <c r="E23"/>
  <c r="E22"/>
  <c r="E28" l="1"/>
  <c r="B49" s="1"/>
  <c r="B50" s="1"/>
  <c r="B48" i="18"/>
  <c r="B44"/>
  <c r="E23"/>
  <c r="E22"/>
  <c r="E26" s="1"/>
  <c r="B47" s="1"/>
  <c r="E24" i="17" l="1"/>
  <c r="E23"/>
  <c r="E27" s="1"/>
  <c r="B48" s="1"/>
  <c r="E22"/>
  <c r="B49" l="1"/>
</calcChain>
</file>

<file path=xl/sharedStrings.xml><?xml version="1.0" encoding="utf-8"?>
<sst xmlns="http://schemas.openxmlformats.org/spreadsheetml/2006/main" count="254" uniqueCount="95">
  <si>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</si>
  <si>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</si>
  <si>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</si>
  <si>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</si>
  <si>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</si>
  <si>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</si>
  <si>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</si>
  <si>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</si>
  <si>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</si>
  <si>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</si>
  <si>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</si>
  <si>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</si>
  <si>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</si>
  <si>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</si>
  <si>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</si>
  <si>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</si>
  <si>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</si>
  <si>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</si>
  <si>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</si>
  <si>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</si>
  <si>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</si>
  <si>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</si>
  <si>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</si>
  <si>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</si>
  <si>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</si>
  <si>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Пролетарская, д. 166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</si>
  <si>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30.04.2013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</si>
  <si>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</si>
  <si>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</si>
  <si>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Кальченко Николая Васильевича</t>
    </r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</si>
  <si>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</si>
  <si>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Кальченко Н.В.</t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</si>
  <si>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</si>
  <si>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</si>
  <si>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1 квартал</t>
  </si>
  <si>
    <t>руб.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</si>
  <si>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</si>
  <si>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</si>
  <si>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</si>
  <si>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</si>
  <si>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- 200,9</t>
  </si>
  <si>
    <t>Расходы по содержанию и тек. ремонту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</si>
  <si>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</si>
  <si>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</si>
  <si>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</si>
  <si>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 xml:space="preserve">Общехозяйственные расходы </t>
  </si>
  <si>
    <t xml:space="preserve">Обработка входов хлорсодержащими растворами  </t>
  </si>
  <si>
    <t>-</t>
  </si>
  <si>
    <t>Предъявлено населению 8618,61</t>
  </si>
  <si>
    <t>за 1 квартал 2022 года</t>
  </si>
  <si>
    <t>"31" 03  2022 г.</t>
  </si>
  <si>
    <t xml:space="preserve">           2. Всего за период с "01" 01 2022 г. по "31" 03 2022 г. выполнено работ (оказано услуг) на общую сумму семь тысяч шестьсот тридцать два рубля 23 копейки</t>
  </si>
  <si>
    <t>за 2 квартал 2022 года</t>
  </si>
  <si>
    <t>"30" 06  2022 г.</t>
  </si>
  <si>
    <t>2 квартал</t>
  </si>
  <si>
    <t xml:space="preserve">           2. Всего за период с "01" 04 2022 г. по "30" 06 2022 г. выполнено работ (оказано услуг) на общую сумму семь тысяч пятьсот пятьдесят семь рублей 29 копеек</t>
  </si>
  <si>
    <t>за 3 квартал 2022 года</t>
  </si>
  <si>
    <t>"30" 09  2022 г.</t>
  </si>
  <si>
    <t>3 квартал</t>
  </si>
  <si>
    <t>Ремонт ступеней (смета)</t>
  </si>
  <si>
    <t>Ремонт скамейки (кв.3)</t>
  </si>
  <si>
    <t>сентябрь</t>
  </si>
  <si>
    <t>ч/ч</t>
  </si>
  <si>
    <t xml:space="preserve">           2. Всего за период с "01" 07 2022 г. по "30" 09 2022 г. выполнено работ (оказано услуг) на общую сумму двадцать девять тысяч девятьсот семьдесят семь рублей 20 копеек</t>
  </si>
  <si>
    <t>Предъявлено населению 8944,05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</si>
  <si>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</si>
  <si>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</si>
  <si>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</si>
  <si>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</si>
  <si>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</si>
  <si>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</si>
  <si>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</si>
  <si>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</si>
  <si>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</si>
  <si>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</si>
  <si>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</si>
  <si>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</si>
  <si>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</si>
  <si>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</si>
  <si>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</si>
  <si>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</si>
  <si>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</si>
  <si>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</si>
  <si>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</si>
  <si>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</si>
  <si>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Пролетарская, д. 166</t>
  </si>
  <si>
    <t>за 4 квартал 2022 года</t>
  </si>
  <si>
    <t>"31" 12  2022 г.</t>
  </si>
  <si>
    <t>4 квартал</t>
  </si>
  <si>
    <t xml:space="preserve">           2. Всего за период с "01" 10 2022 г. по "31" 12 2022 г. выполнено работ (оказано услуг) на общую сумму семь тысяч девятьсот шестьдесят один рубль 67 копеек</t>
  </si>
  <si>
    <t>Начислено всего 35125,32</t>
  </si>
  <si>
    <t>Непредвиденные работы 4 ч/ч</t>
  </si>
  <si>
    <t>Работы по договору, всего</t>
  </si>
  <si>
    <t>в том числе:</t>
  </si>
  <si>
    <t>* Ремонт ступеней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</si>
</sst>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8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43" fontId="7" fillId="0" borderId="0" xfId="0" applyNumberFormat="1" applyFont="1" applyAlignment="1">
      <alignment wrapText="1"/>
    </xf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/>
    <xf numFmtId="164" fontId="7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0" xfId="0" applyFont="1" applyAlignment="1"/>
    <xf numFmtId="0" fontId="3" fillId="0" borderId="0" xfId="0" applyFo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49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0;&#1082;&#1090;&#1099;%20&#1087;&#1088;&#1080;&#1077;&#1084;&#1082;&#1080;%20&#1086;&#1082;&#1072;&#1079;&#1072;&#1085;&#1085;&#1099;&#1093;%20&#1091;&#1089;&#1083;&#1091;&#1075;\2021%20&#1075;\prol16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 кв"/>
      <sheetName val="отчет"/>
    </sheetNames>
    <sheetDataSet>
      <sheetData sheetId="0">
        <row r="22">
          <cell r="E22">
            <v>11377.548000000003</v>
          </cell>
        </row>
        <row r="27">
          <cell r="E27">
            <v>15826.647000000001</v>
          </cell>
        </row>
      </sheetData>
      <sheetData sheetId="1">
        <row r="22">
          <cell r="E22">
            <v>11377.548000000003</v>
          </cell>
        </row>
        <row r="27">
          <cell r="E27">
            <v>16068.267000000003</v>
          </cell>
        </row>
      </sheetData>
      <sheetData sheetId="2">
        <row r="22">
          <cell r="E22">
            <v>12062.484</v>
          </cell>
        </row>
        <row r="27">
          <cell r="E27">
            <v>16673.304</v>
          </cell>
        </row>
      </sheetData>
      <sheetData sheetId="3">
        <row r="22">
          <cell r="E22">
            <v>12062.484</v>
          </cell>
        </row>
        <row r="27">
          <cell r="E27">
            <v>17583.624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19" zoomScaleSheetLayoutView="100" workbookViewId="0">
      <selection activeCell="G34" sqref="G34"/>
    </sheetView>
  </sheetViews>
  <sheetFormatPr defaultColWidth="9.140625" defaultRowHeight="15"/>
  <cols>
    <col min="1" max="1" width="32.42578125" style="24" customWidth="1"/>
    <col min="2" max="2" width="20.28515625" style="24" customWidth="1"/>
    <col min="3" max="3" width="13" style="24" customWidth="1"/>
    <col min="4" max="4" width="16.140625" style="24" customWidth="1"/>
    <col min="5" max="5" width="14.140625" style="24" customWidth="1"/>
    <col min="6" max="7" width="9.140625" style="24"/>
    <col min="8" max="8" width="16" style="24" customWidth="1"/>
    <col min="9" max="16384" width="9.140625" style="24"/>
  </cols>
  <sheetData>
    <row r="1" spans="1:5" ht="15.75">
      <c r="A1" s="65" t="s">
        <v>11</v>
      </c>
      <c r="B1" s="65"/>
      <c r="C1" s="65"/>
      <c r="D1" s="65"/>
      <c r="E1" s="65"/>
    </row>
    <row r="2" spans="1:5" ht="37.5" customHeight="1">
      <c r="A2" s="66" t="s">
        <v>12</v>
      </c>
      <c r="B2" s="66"/>
      <c r="C2" s="66"/>
      <c r="D2" s="66"/>
      <c r="E2" s="66"/>
    </row>
    <row r="3" spans="1:5">
      <c r="A3" s="67" t="s">
        <v>49</v>
      </c>
      <c r="B3" s="67"/>
      <c r="C3" s="67"/>
      <c r="D3" s="67"/>
      <c r="E3" s="67"/>
    </row>
    <row r="4" spans="1:5" s="12" customFormat="1" ht="15.75">
      <c r="A4" s="25" t="s">
        <v>13</v>
      </c>
      <c r="B4" s="26"/>
      <c r="C4" s="26"/>
      <c r="D4" s="71" t="s">
        <v>50</v>
      </c>
      <c r="E4" s="71"/>
    </row>
    <row r="5" spans="1:5">
      <c r="A5" s="23"/>
      <c r="B5" s="23"/>
      <c r="C5" s="23"/>
      <c r="D5" s="23"/>
      <c r="E5" s="23"/>
    </row>
    <row r="6" spans="1:5">
      <c r="A6" s="64" t="s">
        <v>0</v>
      </c>
      <c r="B6" s="64"/>
      <c r="C6" s="64"/>
      <c r="D6" s="64"/>
      <c r="E6" s="64"/>
    </row>
    <row r="7" spans="1:5">
      <c r="A7" s="68" t="s">
        <v>25</v>
      </c>
      <c r="B7" s="68"/>
      <c r="C7" s="68"/>
      <c r="D7" s="68"/>
      <c r="E7" s="68"/>
    </row>
    <row r="8" spans="1:5">
      <c r="A8" s="62" t="s">
        <v>1</v>
      </c>
      <c r="B8" s="62"/>
      <c r="C8" s="62"/>
      <c r="D8" s="62"/>
      <c r="E8" s="62"/>
    </row>
    <row r="9" spans="1:5">
      <c r="A9" s="64" t="s">
        <v>29</v>
      </c>
      <c r="B9" s="64"/>
      <c r="C9" s="64"/>
      <c r="D9" s="64"/>
      <c r="E9" s="64"/>
    </row>
    <row r="10" spans="1:5" ht="24.75" customHeight="1">
      <c r="A10" s="69" t="s">
        <v>36</v>
      </c>
      <c r="B10" s="70"/>
      <c r="C10" s="70"/>
      <c r="D10" s="70"/>
      <c r="E10" s="70"/>
    </row>
    <row r="11" spans="1:5" ht="31.5" customHeight="1">
      <c r="A11" s="64" t="s">
        <v>26</v>
      </c>
      <c r="B11" s="64"/>
      <c r="C11" s="64"/>
      <c r="D11" s="64"/>
      <c r="E11" s="64"/>
    </row>
    <row r="12" spans="1:5" ht="20.25" customHeight="1">
      <c r="A12" s="62" t="s">
        <v>14</v>
      </c>
      <c r="B12" s="63"/>
      <c r="C12" s="63"/>
      <c r="D12" s="63"/>
      <c r="E12" s="63"/>
    </row>
    <row r="13" spans="1:5" ht="18" customHeight="1">
      <c r="A13" s="64" t="s">
        <v>21</v>
      </c>
      <c r="B13" s="64"/>
      <c r="C13" s="64"/>
      <c r="D13" s="64"/>
      <c r="E13" s="64"/>
    </row>
    <row r="14" spans="1:5">
      <c r="A14" s="62" t="s">
        <v>2</v>
      </c>
      <c r="B14" s="63"/>
      <c r="C14" s="63"/>
      <c r="D14" s="63"/>
      <c r="E14" s="63"/>
    </row>
    <row r="15" spans="1:5">
      <c r="A15" s="64" t="s">
        <v>22</v>
      </c>
      <c r="B15" s="64"/>
      <c r="C15" s="64"/>
      <c r="D15" s="64"/>
      <c r="E15" s="64"/>
    </row>
    <row r="16" spans="1:5">
      <c r="A16" s="62" t="s">
        <v>15</v>
      </c>
      <c r="B16" s="63"/>
      <c r="C16" s="63"/>
      <c r="D16" s="63"/>
      <c r="E16" s="63"/>
    </row>
    <row r="17" spans="1:8" ht="29.25" customHeight="1">
      <c r="A17" s="64" t="s">
        <v>16</v>
      </c>
      <c r="B17" s="64"/>
      <c r="C17" s="64"/>
      <c r="D17" s="64"/>
      <c r="E17" s="64"/>
    </row>
    <row r="18" spans="1:8" ht="63.75" customHeight="1">
      <c r="A18" s="64" t="s">
        <v>27</v>
      </c>
      <c r="B18" s="64"/>
      <c r="C18" s="64"/>
      <c r="D18" s="64"/>
      <c r="E18" s="64"/>
    </row>
    <row r="19" spans="1:8" ht="28.5" customHeight="1">
      <c r="A19" s="72" t="s">
        <v>28</v>
      </c>
      <c r="B19" s="72"/>
      <c r="C19" s="72"/>
      <c r="D19" s="72"/>
      <c r="E19" s="72"/>
    </row>
    <row r="20" spans="1:8">
      <c r="A20" s="72"/>
      <c r="B20" s="72"/>
      <c r="C20" s="72"/>
      <c r="D20" s="72"/>
      <c r="E20" s="72"/>
      <c r="F20" s="24">
        <v>200.9</v>
      </c>
      <c r="G20" s="24">
        <v>3</v>
      </c>
    </row>
    <row r="21" spans="1:8" ht="13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60">
      <c r="A22" s="21" t="s">
        <v>43</v>
      </c>
      <c r="B22" s="6" t="s">
        <v>44</v>
      </c>
      <c r="C22" s="2" t="s">
        <v>4</v>
      </c>
      <c r="D22" s="2">
        <v>8.6199999999999992</v>
      </c>
      <c r="E22" s="5">
        <f>D22*F20*G20</f>
        <v>5195.2739999999994</v>
      </c>
    </row>
    <row r="23" spans="1:8">
      <c r="A23" s="4" t="s">
        <v>45</v>
      </c>
      <c r="B23" s="6" t="s">
        <v>23</v>
      </c>
      <c r="C23" s="2" t="s">
        <v>4</v>
      </c>
      <c r="D23" s="2">
        <v>3.6</v>
      </c>
      <c r="E23" s="5">
        <f>D23*F20*3</f>
        <v>2169.7200000000003</v>
      </c>
    </row>
    <row r="24" spans="1:8" ht="30">
      <c r="A24" s="4" t="s">
        <v>46</v>
      </c>
      <c r="B24" s="6" t="s">
        <v>34</v>
      </c>
      <c r="C24" s="2" t="s">
        <v>4</v>
      </c>
      <c r="D24" s="2"/>
      <c r="E24" s="5">
        <f>89.08*3</f>
        <v>267.24</v>
      </c>
    </row>
    <row r="25" spans="1:8">
      <c r="A25" s="4" t="s">
        <v>33</v>
      </c>
      <c r="B25" s="6" t="s">
        <v>34</v>
      </c>
      <c r="C25" s="2" t="s">
        <v>35</v>
      </c>
      <c r="D25" s="2"/>
      <c r="E25" s="5" t="s">
        <v>47</v>
      </c>
    </row>
    <row r="26" spans="1:8">
      <c r="A26" s="4"/>
      <c r="B26" s="6"/>
      <c r="C26" s="2"/>
      <c r="D26" s="2"/>
      <c r="E26" s="5"/>
    </row>
    <row r="27" spans="1:8" s="13" customFormat="1" ht="14.25">
      <c r="A27" s="7" t="s">
        <v>24</v>
      </c>
      <c r="B27" s="8"/>
      <c r="C27" s="9"/>
      <c r="D27" s="9"/>
      <c r="E27" s="10">
        <f>SUM(E22:E26)</f>
        <v>7632.2339999999995</v>
      </c>
    </row>
    <row r="29" spans="1:8" ht="40.5" customHeight="1">
      <c r="A29" s="73" t="s">
        <v>51</v>
      </c>
      <c r="B29" s="73"/>
      <c r="C29" s="73"/>
      <c r="D29" s="73"/>
      <c r="E29" s="73"/>
      <c r="F29" s="64"/>
      <c r="G29" s="64"/>
    </row>
    <row r="30" spans="1:8" ht="30" customHeight="1">
      <c r="A30" s="64" t="s">
        <v>20</v>
      </c>
      <c r="B30" s="64"/>
      <c r="C30" s="64"/>
      <c r="D30" s="64"/>
      <c r="E30" s="64"/>
    </row>
    <row r="31" spans="1:8">
      <c r="A31" s="64" t="s">
        <v>19</v>
      </c>
      <c r="B31" s="64"/>
      <c r="C31" s="64"/>
      <c r="D31" s="64"/>
      <c r="E31" s="64"/>
      <c r="F31" s="13"/>
      <c r="G31" s="13"/>
      <c r="H31" s="14"/>
    </row>
    <row r="32" spans="1:8" ht="34.5" customHeight="1">
      <c r="A32" s="64" t="s">
        <v>32</v>
      </c>
      <c r="B32" s="64"/>
      <c r="C32" s="64"/>
      <c r="D32" s="64"/>
      <c r="E32" s="64"/>
    </row>
    <row r="33" spans="1:5">
      <c r="A33" s="64" t="s">
        <v>17</v>
      </c>
      <c r="B33" s="64"/>
      <c r="C33" s="64"/>
      <c r="D33" s="64"/>
      <c r="E33" s="64"/>
    </row>
    <row r="34" spans="1:5">
      <c r="A34" s="75" t="s">
        <v>5</v>
      </c>
      <c r="B34" s="75"/>
      <c r="C34" s="75"/>
      <c r="D34" s="75"/>
      <c r="E34" s="75"/>
    </row>
    <row r="35" spans="1:5">
      <c r="A35" s="64" t="s">
        <v>17</v>
      </c>
      <c r="B35" s="64"/>
      <c r="C35" s="64"/>
      <c r="D35" s="64"/>
      <c r="E35" s="64"/>
    </row>
    <row r="36" spans="1:5">
      <c r="A36" s="76" t="s">
        <v>30</v>
      </c>
      <c r="B36" s="76"/>
      <c r="C36" s="76"/>
      <c r="D36" s="76"/>
      <c r="E36" s="76"/>
    </row>
    <row r="37" spans="1:5">
      <c r="B37" s="74" t="s">
        <v>18</v>
      </c>
      <c r="C37" s="74"/>
      <c r="D37" s="74"/>
      <c r="E37" s="3" t="s">
        <v>6</v>
      </c>
    </row>
    <row r="38" spans="1:5">
      <c r="A38" s="22"/>
      <c r="B38" s="22"/>
      <c r="C38" s="22"/>
      <c r="D38" s="22"/>
      <c r="E38" s="22"/>
    </row>
    <row r="39" spans="1:5">
      <c r="A39" s="77" t="s">
        <v>31</v>
      </c>
      <c r="B39" s="77"/>
      <c r="C39" s="77"/>
      <c r="D39" s="77"/>
      <c r="E39" s="77"/>
    </row>
    <row r="40" spans="1:5">
      <c r="B40" s="74" t="s">
        <v>18</v>
      </c>
      <c r="C40" s="74"/>
      <c r="D40" s="74"/>
      <c r="E40" s="3" t="s">
        <v>6</v>
      </c>
    </row>
    <row r="43" spans="1:5" ht="22.5" customHeight="1">
      <c r="A43" s="17" t="s">
        <v>40</v>
      </c>
    </row>
    <row r="44" spans="1:5" s="1" customFormat="1">
      <c r="A44" s="11" t="s">
        <v>37</v>
      </c>
    </row>
    <row r="45" spans="1:5" s="1" customFormat="1">
      <c r="A45" s="1" t="s">
        <v>42</v>
      </c>
      <c r="B45" s="15">
        <v>26873.25</v>
      </c>
    </row>
    <row r="46" spans="1:5" s="1" customFormat="1">
      <c r="A46" s="18" t="s">
        <v>48</v>
      </c>
      <c r="B46" s="16"/>
    </row>
    <row r="47" spans="1:5" s="1" customFormat="1">
      <c r="A47" s="1" t="s">
        <v>38</v>
      </c>
      <c r="B47" s="16">
        <v>8618.61</v>
      </c>
    </row>
    <row r="48" spans="1:5" s="1" customFormat="1">
      <c r="A48" s="19" t="s">
        <v>41</v>
      </c>
      <c r="B48" s="16">
        <f>E27</f>
        <v>7632.2339999999995</v>
      </c>
    </row>
    <row r="49" spans="1:2">
      <c r="A49" s="11" t="s">
        <v>39</v>
      </c>
      <c r="B49" s="20">
        <f>B45+B47-B48</f>
        <v>27859.626</v>
      </c>
    </row>
  </sheetData>
  <mergeCells count="31">
    <mergeCell ref="A30:E30"/>
    <mergeCell ref="A31:E31"/>
    <mergeCell ref="B40:D40"/>
    <mergeCell ref="A33:E33"/>
    <mergeCell ref="A34:E34"/>
    <mergeCell ref="A35:E35"/>
    <mergeCell ref="A36:E36"/>
    <mergeCell ref="B37:D37"/>
    <mergeCell ref="A39:E39"/>
    <mergeCell ref="A32:E32"/>
    <mergeCell ref="A15:E15"/>
    <mergeCell ref="A16:E16"/>
    <mergeCell ref="A17:E17"/>
    <mergeCell ref="A18:E18"/>
    <mergeCell ref="F29:G29"/>
    <mergeCell ref="A19:E19"/>
    <mergeCell ref="A20:E20"/>
    <mergeCell ref="A29:E29"/>
    <mergeCell ref="A14:E14"/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9" zoomScaleSheetLayoutView="100" workbookViewId="0">
      <selection activeCell="B49" sqref="B49"/>
    </sheetView>
  </sheetViews>
  <sheetFormatPr defaultColWidth="9.140625" defaultRowHeight="15"/>
  <cols>
    <col min="1" max="1" width="32.42578125" style="29" customWidth="1"/>
    <col min="2" max="2" width="20.28515625" style="29" customWidth="1"/>
    <col min="3" max="3" width="13" style="29" customWidth="1"/>
    <col min="4" max="4" width="16.140625" style="29" customWidth="1"/>
    <col min="5" max="5" width="14.140625" style="29" customWidth="1"/>
    <col min="6" max="7" width="9.140625" style="29"/>
    <col min="8" max="8" width="16" style="29" customWidth="1"/>
    <col min="9" max="16384" width="9.140625" style="29"/>
  </cols>
  <sheetData>
    <row r="1" spans="1:5" ht="15.75">
      <c r="A1" s="65" t="s">
        <v>11</v>
      </c>
      <c r="B1" s="65"/>
      <c r="C1" s="65"/>
      <c r="D1" s="65"/>
      <c r="E1" s="65"/>
    </row>
    <row r="2" spans="1:5" ht="37.5" customHeight="1">
      <c r="A2" s="66" t="s">
        <v>12</v>
      </c>
      <c r="B2" s="66"/>
      <c r="C2" s="66"/>
      <c r="D2" s="66"/>
      <c r="E2" s="66"/>
    </row>
    <row r="3" spans="1:5">
      <c r="A3" s="67" t="s">
        <v>52</v>
      </c>
      <c r="B3" s="67"/>
      <c r="C3" s="67"/>
      <c r="D3" s="67"/>
      <c r="E3" s="67"/>
    </row>
    <row r="4" spans="1:5" s="12" customFormat="1" ht="15.75">
      <c r="A4" s="25" t="s">
        <v>13</v>
      </c>
      <c r="B4" s="26"/>
      <c r="C4" s="26"/>
      <c r="D4" s="71" t="s">
        <v>53</v>
      </c>
      <c r="E4" s="71"/>
    </row>
    <row r="5" spans="1:5">
      <c r="A5" s="28"/>
      <c r="B5" s="28"/>
      <c r="C5" s="28"/>
      <c r="D5" s="28"/>
      <c r="E5" s="28"/>
    </row>
    <row r="6" spans="1:5">
      <c r="A6" s="64" t="s">
        <v>0</v>
      </c>
      <c r="B6" s="64"/>
      <c r="C6" s="64"/>
      <c r="D6" s="64"/>
      <c r="E6" s="64"/>
    </row>
    <row r="7" spans="1:5">
      <c r="A7" s="68" t="s">
        <v>25</v>
      </c>
      <c r="B7" s="68"/>
      <c r="C7" s="68"/>
      <c r="D7" s="68"/>
      <c r="E7" s="68"/>
    </row>
    <row r="8" spans="1:5">
      <c r="A8" s="62" t="s">
        <v>1</v>
      </c>
      <c r="B8" s="62"/>
      <c r="C8" s="62"/>
      <c r="D8" s="62"/>
      <c r="E8" s="62"/>
    </row>
    <row r="9" spans="1:5">
      <c r="A9" s="64" t="s">
        <v>29</v>
      </c>
      <c r="B9" s="64"/>
      <c r="C9" s="64"/>
      <c r="D9" s="64"/>
      <c r="E9" s="64"/>
    </row>
    <row r="10" spans="1:5" ht="24.75" customHeight="1">
      <c r="A10" s="69" t="s">
        <v>36</v>
      </c>
      <c r="B10" s="70"/>
      <c r="C10" s="70"/>
      <c r="D10" s="70"/>
      <c r="E10" s="70"/>
    </row>
    <row r="11" spans="1:5" ht="31.5" customHeight="1">
      <c r="A11" s="64" t="s">
        <v>26</v>
      </c>
      <c r="B11" s="64"/>
      <c r="C11" s="64"/>
      <c r="D11" s="64"/>
      <c r="E11" s="64"/>
    </row>
    <row r="12" spans="1:5" ht="20.25" customHeight="1">
      <c r="A12" s="62" t="s">
        <v>14</v>
      </c>
      <c r="B12" s="63"/>
      <c r="C12" s="63"/>
      <c r="D12" s="63"/>
      <c r="E12" s="63"/>
    </row>
    <row r="13" spans="1:5" ht="18" customHeight="1">
      <c r="A13" s="64" t="s">
        <v>21</v>
      </c>
      <c r="B13" s="64"/>
      <c r="C13" s="64"/>
      <c r="D13" s="64"/>
      <c r="E13" s="64"/>
    </row>
    <row r="14" spans="1:5">
      <c r="A14" s="62" t="s">
        <v>2</v>
      </c>
      <c r="B14" s="63"/>
      <c r="C14" s="63"/>
      <c r="D14" s="63"/>
      <c r="E14" s="63"/>
    </row>
    <row r="15" spans="1:5">
      <c r="A15" s="64" t="s">
        <v>22</v>
      </c>
      <c r="B15" s="64"/>
      <c r="C15" s="64"/>
      <c r="D15" s="64"/>
      <c r="E15" s="64"/>
    </row>
    <row r="16" spans="1:5">
      <c r="A16" s="62" t="s">
        <v>15</v>
      </c>
      <c r="B16" s="63"/>
      <c r="C16" s="63"/>
      <c r="D16" s="63"/>
      <c r="E16" s="63"/>
    </row>
    <row r="17" spans="1:8" ht="29.25" customHeight="1">
      <c r="A17" s="64" t="s">
        <v>16</v>
      </c>
      <c r="B17" s="64"/>
      <c r="C17" s="64"/>
      <c r="D17" s="64"/>
      <c r="E17" s="64"/>
    </row>
    <row r="18" spans="1:8" ht="63.75" customHeight="1">
      <c r="A18" s="64" t="s">
        <v>27</v>
      </c>
      <c r="B18" s="64"/>
      <c r="C18" s="64"/>
      <c r="D18" s="64"/>
      <c r="E18" s="64"/>
    </row>
    <row r="19" spans="1:8" ht="28.5" customHeight="1">
      <c r="A19" s="72" t="s">
        <v>28</v>
      </c>
      <c r="B19" s="72"/>
      <c r="C19" s="72"/>
      <c r="D19" s="72"/>
      <c r="E19" s="72"/>
    </row>
    <row r="20" spans="1:8">
      <c r="A20" s="72"/>
      <c r="B20" s="72"/>
      <c r="C20" s="72"/>
      <c r="D20" s="72"/>
      <c r="E20" s="72"/>
      <c r="F20" s="29">
        <v>200.9</v>
      </c>
      <c r="G20" s="29">
        <v>3</v>
      </c>
    </row>
    <row r="21" spans="1:8" ht="13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60">
      <c r="A22" s="21" t="s">
        <v>43</v>
      </c>
      <c r="B22" s="6" t="s">
        <v>44</v>
      </c>
      <c r="C22" s="2" t="s">
        <v>4</v>
      </c>
      <c r="D22" s="2">
        <v>8.6199999999999992</v>
      </c>
      <c r="E22" s="5">
        <f>D22*F20*G20</f>
        <v>5195.2739999999994</v>
      </c>
    </row>
    <row r="23" spans="1:8">
      <c r="A23" s="4" t="s">
        <v>45</v>
      </c>
      <c r="B23" s="6" t="s">
        <v>23</v>
      </c>
      <c r="C23" s="2" t="s">
        <v>4</v>
      </c>
      <c r="D23" s="2">
        <v>3.6</v>
      </c>
      <c r="E23" s="5">
        <f>D23*F20*3</f>
        <v>2169.7200000000003</v>
      </c>
    </row>
    <row r="24" spans="1:8">
      <c r="A24" s="4" t="s">
        <v>33</v>
      </c>
      <c r="B24" s="6" t="s">
        <v>54</v>
      </c>
      <c r="C24" s="2" t="s">
        <v>35</v>
      </c>
      <c r="D24" s="2"/>
      <c r="E24" s="5">
        <v>192.3</v>
      </c>
    </row>
    <row r="25" spans="1:8">
      <c r="A25" s="4"/>
      <c r="B25" s="6"/>
      <c r="C25" s="2"/>
      <c r="D25" s="2"/>
      <c r="E25" s="5"/>
    </row>
    <row r="26" spans="1:8" s="13" customFormat="1" ht="14.25">
      <c r="A26" s="7" t="s">
        <v>24</v>
      </c>
      <c r="B26" s="8"/>
      <c r="C26" s="9"/>
      <c r="D26" s="9"/>
      <c r="E26" s="10">
        <f>SUM(E22:E25)</f>
        <v>7557.2939999999999</v>
      </c>
    </row>
    <row r="28" spans="1:8" ht="40.5" customHeight="1">
      <c r="A28" s="73" t="s">
        <v>55</v>
      </c>
      <c r="B28" s="73"/>
      <c r="C28" s="73"/>
      <c r="D28" s="73"/>
      <c r="E28" s="73"/>
      <c r="F28" s="64"/>
      <c r="G28" s="64"/>
    </row>
    <row r="29" spans="1:8" ht="30" customHeight="1">
      <c r="A29" s="64" t="s">
        <v>20</v>
      </c>
      <c r="B29" s="64"/>
      <c r="C29" s="64"/>
      <c r="D29" s="64"/>
      <c r="E29" s="64"/>
    </row>
    <row r="30" spans="1:8">
      <c r="A30" s="64" t="s">
        <v>19</v>
      </c>
      <c r="B30" s="64"/>
      <c r="C30" s="64"/>
      <c r="D30" s="64"/>
      <c r="E30" s="64"/>
      <c r="F30" s="13"/>
      <c r="G30" s="13"/>
      <c r="H30" s="14"/>
    </row>
    <row r="31" spans="1:8" ht="34.5" customHeight="1">
      <c r="A31" s="64" t="s">
        <v>32</v>
      </c>
      <c r="B31" s="64"/>
      <c r="C31" s="64"/>
      <c r="D31" s="64"/>
      <c r="E31" s="64"/>
    </row>
    <row r="32" spans="1:8">
      <c r="A32" s="64" t="s">
        <v>17</v>
      </c>
      <c r="B32" s="64"/>
      <c r="C32" s="64"/>
      <c r="D32" s="64"/>
      <c r="E32" s="64"/>
    </row>
    <row r="33" spans="1:5">
      <c r="A33" s="75" t="s">
        <v>5</v>
      </c>
      <c r="B33" s="75"/>
      <c r="C33" s="75"/>
      <c r="D33" s="75"/>
      <c r="E33" s="75"/>
    </row>
    <row r="34" spans="1:5">
      <c r="A34" s="64" t="s">
        <v>17</v>
      </c>
      <c r="B34" s="64"/>
      <c r="C34" s="64"/>
      <c r="D34" s="64"/>
      <c r="E34" s="64"/>
    </row>
    <row r="35" spans="1:5">
      <c r="A35" s="76" t="s">
        <v>30</v>
      </c>
      <c r="B35" s="76"/>
      <c r="C35" s="76"/>
      <c r="D35" s="76"/>
      <c r="E35" s="76"/>
    </row>
    <row r="36" spans="1:5">
      <c r="B36" s="74" t="s">
        <v>18</v>
      </c>
      <c r="C36" s="74"/>
      <c r="D36" s="74"/>
      <c r="E36" s="3" t="s">
        <v>6</v>
      </c>
    </row>
    <row r="37" spans="1:5">
      <c r="A37" s="27"/>
      <c r="B37" s="27"/>
      <c r="C37" s="27"/>
      <c r="D37" s="27"/>
      <c r="E37" s="27"/>
    </row>
    <row r="38" spans="1:5">
      <c r="A38" s="77" t="s">
        <v>31</v>
      </c>
      <c r="B38" s="77"/>
      <c r="C38" s="77"/>
      <c r="D38" s="77"/>
      <c r="E38" s="77"/>
    </row>
    <row r="39" spans="1:5">
      <c r="B39" s="74" t="s">
        <v>18</v>
      </c>
      <c r="C39" s="74"/>
      <c r="D39" s="74"/>
      <c r="E39" s="3" t="s">
        <v>6</v>
      </c>
    </row>
    <row r="42" spans="1:5" ht="22.5" customHeight="1">
      <c r="A42" s="17" t="s">
        <v>40</v>
      </c>
    </row>
    <row r="43" spans="1:5" s="1" customFormat="1">
      <c r="A43" s="11" t="s">
        <v>37</v>
      </c>
    </row>
    <row r="44" spans="1:5" s="1" customFormat="1">
      <c r="A44" s="1" t="s">
        <v>42</v>
      </c>
      <c r="B44" s="15">
        <f>'1кв'!B49</f>
        <v>27859.626</v>
      </c>
    </row>
    <row r="45" spans="1:5" s="1" customFormat="1">
      <c r="A45" s="18" t="s">
        <v>48</v>
      </c>
      <c r="B45" s="16"/>
    </row>
    <row r="46" spans="1:5" s="1" customFormat="1">
      <c r="A46" s="1" t="s">
        <v>38</v>
      </c>
      <c r="B46" s="16">
        <v>8618.61</v>
      </c>
    </row>
    <row r="47" spans="1:5" s="1" customFormat="1">
      <c r="A47" s="19" t="s">
        <v>41</v>
      </c>
      <c r="B47" s="16">
        <f>E26</f>
        <v>7557.2939999999999</v>
      </c>
    </row>
    <row r="48" spans="1:5">
      <c r="A48" s="11" t="s">
        <v>39</v>
      </c>
      <c r="B48" s="20">
        <f>B44+B46-B47</f>
        <v>28920.942000000003</v>
      </c>
    </row>
  </sheetData>
  <mergeCells count="31">
    <mergeCell ref="A29:E29"/>
    <mergeCell ref="A30:E30"/>
    <mergeCell ref="B39:D39"/>
    <mergeCell ref="A32:E32"/>
    <mergeCell ref="A33:E33"/>
    <mergeCell ref="A34:E34"/>
    <mergeCell ref="A35:E35"/>
    <mergeCell ref="B36:D36"/>
    <mergeCell ref="A38:E38"/>
    <mergeCell ref="A31:E31"/>
    <mergeCell ref="A15:E15"/>
    <mergeCell ref="A16:E16"/>
    <mergeCell ref="A17:E17"/>
    <mergeCell ref="A18:E18"/>
    <mergeCell ref="F28:G28"/>
    <mergeCell ref="A19:E19"/>
    <mergeCell ref="A20:E20"/>
    <mergeCell ref="A28:E2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14:E1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2.42578125" style="32" customWidth="1"/>
    <col min="2" max="2" width="20.28515625" style="32" customWidth="1"/>
    <col min="3" max="3" width="13" style="32" customWidth="1"/>
    <col min="4" max="4" width="16.140625" style="32" customWidth="1"/>
    <col min="5" max="5" width="14.140625" style="32" customWidth="1"/>
    <col min="6" max="7" width="9.140625" style="32"/>
    <col min="8" max="8" width="16" style="32" customWidth="1"/>
    <col min="9" max="16384" width="9.140625" style="32"/>
  </cols>
  <sheetData>
    <row r="1" spans="1:5" ht="15.75">
      <c r="A1" s="65" t="s">
        <v>11</v>
      </c>
      <c r="B1" s="65"/>
      <c r="C1" s="65"/>
      <c r="D1" s="65"/>
      <c r="E1" s="65"/>
    </row>
    <row r="2" spans="1:5" ht="37.5" customHeight="1">
      <c r="A2" s="66" t="s">
        <v>12</v>
      </c>
      <c r="B2" s="66"/>
      <c r="C2" s="66"/>
      <c r="D2" s="66"/>
      <c r="E2" s="66"/>
    </row>
    <row r="3" spans="1:5">
      <c r="A3" s="67" t="s">
        <v>56</v>
      </c>
      <c r="B3" s="67"/>
      <c r="C3" s="67"/>
      <c r="D3" s="67"/>
      <c r="E3" s="67"/>
    </row>
    <row r="4" spans="1:5" s="12" customFormat="1" ht="15.75">
      <c r="A4" s="25" t="s">
        <v>13</v>
      </c>
      <c r="B4" s="26"/>
      <c r="C4" s="26"/>
      <c r="D4" s="71" t="s">
        <v>57</v>
      </c>
      <c r="E4" s="71"/>
    </row>
    <row r="5" spans="1:5">
      <c r="A5" s="31"/>
      <c r="B5" s="31"/>
      <c r="C5" s="31"/>
      <c r="D5" s="31"/>
      <c r="E5" s="31"/>
    </row>
    <row r="6" spans="1:5">
      <c r="A6" s="64" t="s">
        <v>0</v>
      </c>
      <c r="B6" s="64"/>
      <c r="C6" s="64"/>
      <c r="D6" s="64"/>
      <c r="E6" s="64"/>
    </row>
    <row r="7" spans="1:5">
      <c r="A7" s="68" t="s">
        <v>25</v>
      </c>
      <c r="B7" s="68"/>
      <c r="C7" s="68"/>
      <c r="D7" s="68"/>
      <c r="E7" s="68"/>
    </row>
    <row r="8" spans="1:5">
      <c r="A8" s="62" t="s">
        <v>1</v>
      </c>
      <c r="B8" s="62"/>
      <c r="C8" s="62"/>
      <c r="D8" s="62"/>
      <c r="E8" s="62"/>
    </row>
    <row r="9" spans="1:5">
      <c r="A9" s="64" t="s">
        <v>29</v>
      </c>
      <c r="B9" s="64"/>
      <c r="C9" s="64"/>
      <c r="D9" s="64"/>
      <c r="E9" s="64"/>
    </row>
    <row r="10" spans="1:5" ht="24.75" customHeight="1">
      <c r="A10" s="69" t="s">
        <v>36</v>
      </c>
      <c r="B10" s="70"/>
      <c r="C10" s="70"/>
      <c r="D10" s="70"/>
      <c r="E10" s="70"/>
    </row>
    <row r="11" spans="1:5" ht="31.5" customHeight="1">
      <c r="A11" s="64" t="s">
        <v>26</v>
      </c>
      <c r="B11" s="64"/>
      <c r="C11" s="64"/>
      <c r="D11" s="64"/>
      <c r="E11" s="64"/>
    </row>
    <row r="12" spans="1:5" ht="20.25" customHeight="1">
      <c r="A12" s="62" t="s">
        <v>14</v>
      </c>
      <c r="B12" s="63"/>
      <c r="C12" s="63"/>
      <c r="D12" s="63"/>
      <c r="E12" s="63"/>
    </row>
    <row r="13" spans="1:5" ht="18" customHeight="1">
      <c r="A13" s="64" t="s">
        <v>21</v>
      </c>
      <c r="B13" s="64"/>
      <c r="C13" s="64"/>
      <c r="D13" s="64"/>
      <c r="E13" s="64"/>
    </row>
    <row r="14" spans="1:5">
      <c r="A14" s="62" t="s">
        <v>2</v>
      </c>
      <c r="B14" s="63"/>
      <c r="C14" s="63"/>
      <c r="D14" s="63"/>
      <c r="E14" s="63"/>
    </row>
    <row r="15" spans="1:5">
      <c r="A15" s="64" t="s">
        <v>22</v>
      </c>
      <c r="B15" s="64"/>
      <c r="C15" s="64"/>
      <c r="D15" s="64"/>
      <c r="E15" s="64"/>
    </row>
    <row r="16" spans="1:5">
      <c r="A16" s="62" t="s">
        <v>15</v>
      </c>
      <c r="B16" s="63"/>
      <c r="C16" s="63"/>
      <c r="D16" s="63"/>
      <c r="E16" s="63"/>
    </row>
    <row r="17" spans="1:8" ht="29.25" customHeight="1">
      <c r="A17" s="64" t="s">
        <v>16</v>
      </c>
      <c r="B17" s="64"/>
      <c r="C17" s="64"/>
      <c r="D17" s="64"/>
      <c r="E17" s="64"/>
    </row>
    <row r="18" spans="1:8" ht="63.75" customHeight="1">
      <c r="A18" s="64" t="s">
        <v>27</v>
      </c>
      <c r="B18" s="64"/>
      <c r="C18" s="64"/>
      <c r="D18" s="64"/>
      <c r="E18" s="64"/>
    </row>
    <row r="19" spans="1:8" ht="28.5" customHeight="1">
      <c r="A19" s="72" t="s">
        <v>28</v>
      </c>
      <c r="B19" s="72"/>
      <c r="C19" s="72"/>
      <c r="D19" s="72"/>
      <c r="E19" s="72"/>
    </row>
    <row r="20" spans="1:8">
      <c r="A20" s="72"/>
      <c r="B20" s="72"/>
      <c r="C20" s="72"/>
      <c r="D20" s="72"/>
      <c r="E20" s="72"/>
      <c r="F20" s="32">
        <v>200.9</v>
      </c>
      <c r="G20" s="32">
        <v>3</v>
      </c>
    </row>
    <row r="21" spans="1:8" ht="13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60">
      <c r="A22" s="21" t="s">
        <v>43</v>
      </c>
      <c r="B22" s="6" t="s">
        <v>44</v>
      </c>
      <c r="C22" s="2" t="s">
        <v>4</v>
      </c>
      <c r="D22" s="2">
        <v>9.31</v>
      </c>
      <c r="E22" s="5">
        <f>D22*F20*G20</f>
        <v>5611.1370000000006</v>
      </c>
    </row>
    <row r="23" spans="1:8">
      <c r="A23" s="4" t="s">
        <v>45</v>
      </c>
      <c r="B23" s="6" t="s">
        <v>23</v>
      </c>
      <c r="C23" s="2" t="s">
        <v>4</v>
      </c>
      <c r="D23" s="2">
        <v>3.9</v>
      </c>
      <c r="E23" s="5">
        <f>D23*F20*3</f>
        <v>2350.5299999999997</v>
      </c>
    </row>
    <row r="24" spans="1:8">
      <c r="A24" s="4" t="s">
        <v>33</v>
      </c>
      <c r="B24" s="6" t="s">
        <v>58</v>
      </c>
      <c r="C24" s="2" t="s">
        <v>35</v>
      </c>
      <c r="D24" s="2"/>
      <c r="E24" s="5">
        <f>1081.94+132.37</f>
        <v>1214.31</v>
      </c>
    </row>
    <row r="25" spans="1:8">
      <c r="A25" s="4" t="s">
        <v>59</v>
      </c>
      <c r="B25" s="6" t="s">
        <v>61</v>
      </c>
      <c r="C25" s="2" t="s">
        <v>35</v>
      </c>
      <c r="D25" s="2"/>
      <c r="E25" s="5">
        <v>19857.419999999998</v>
      </c>
    </row>
    <row r="26" spans="1:8">
      <c r="A26" s="4" t="s">
        <v>60</v>
      </c>
      <c r="B26" s="6" t="s">
        <v>61</v>
      </c>
      <c r="C26" s="2" t="s">
        <v>62</v>
      </c>
      <c r="D26" s="2">
        <v>4</v>
      </c>
      <c r="E26" s="5">
        <f>D26*235.95</f>
        <v>943.8</v>
      </c>
    </row>
    <row r="27" spans="1:8">
      <c r="A27" s="4"/>
      <c r="B27" s="6"/>
      <c r="C27" s="2"/>
      <c r="D27" s="2"/>
      <c r="E27" s="5"/>
    </row>
    <row r="28" spans="1:8" s="13" customFormat="1" ht="14.25">
      <c r="A28" s="7" t="s">
        <v>24</v>
      </c>
      <c r="B28" s="8"/>
      <c r="C28" s="9"/>
      <c r="D28" s="9"/>
      <c r="E28" s="10">
        <f>SUM(E22:E27)</f>
        <v>29977.196999999996</v>
      </c>
    </row>
    <row r="30" spans="1:8" ht="40.5" customHeight="1">
      <c r="A30" s="73" t="s">
        <v>63</v>
      </c>
      <c r="B30" s="73"/>
      <c r="C30" s="73"/>
      <c r="D30" s="73"/>
      <c r="E30" s="73"/>
      <c r="F30" s="64"/>
      <c r="G30" s="64"/>
    </row>
    <row r="31" spans="1:8" ht="30" customHeight="1">
      <c r="A31" s="64" t="s">
        <v>20</v>
      </c>
      <c r="B31" s="64"/>
      <c r="C31" s="64"/>
      <c r="D31" s="64"/>
      <c r="E31" s="64"/>
    </row>
    <row r="32" spans="1:8">
      <c r="A32" s="64" t="s">
        <v>19</v>
      </c>
      <c r="B32" s="64"/>
      <c r="C32" s="64"/>
      <c r="D32" s="64"/>
      <c r="E32" s="64"/>
      <c r="F32" s="13"/>
      <c r="G32" s="13"/>
      <c r="H32" s="14"/>
    </row>
    <row r="33" spans="1:5" ht="34.5" customHeight="1">
      <c r="A33" s="64" t="s">
        <v>32</v>
      </c>
      <c r="B33" s="64"/>
      <c r="C33" s="64"/>
      <c r="D33" s="64"/>
      <c r="E33" s="64"/>
    </row>
    <row r="34" spans="1:5">
      <c r="A34" s="64" t="s">
        <v>17</v>
      </c>
      <c r="B34" s="64"/>
      <c r="C34" s="64"/>
      <c r="D34" s="64"/>
      <c r="E34" s="64"/>
    </row>
    <row r="35" spans="1:5">
      <c r="A35" s="75" t="s">
        <v>5</v>
      </c>
      <c r="B35" s="75"/>
      <c r="C35" s="75"/>
      <c r="D35" s="75"/>
      <c r="E35" s="75"/>
    </row>
    <row r="36" spans="1:5">
      <c r="A36" s="64" t="s">
        <v>17</v>
      </c>
      <c r="B36" s="64"/>
      <c r="C36" s="64"/>
      <c r="D36" s="64"/>
      <c r="E36" s="64"/>
    </row>
    <row r="37" spans="1:5">
      <c r="A37" s="76" t="s">
        <v>30</v>
      </c>
      <c r="B37" s="76"/>
      <c r="C37" s="76"/>
      <c r="D37" s="76"/>
      <c r="E37" s="76"/>
    </row>
    <row r="38" spans="1:5">
      <c r="B38" s="74" t="s">
        <v>18</v>
      </c>
      <c r="C38" s="74"/>
      <c r="D38" s="74"/>
      <c r="E38" s="3" t="s">
        <v>6</v>
      </c>
    </row>
    <row r="39" spans="1:5">
      <c r="A39" s="30"/>
      <c r="B39" s="30"/>
      <c r="C39" s="30"/>
      <c r="D39" s="30"/>
      <c r="E39" s="30"/>
    </row>
    <row r="40" spans="1:5">
      <c r="A40" s="77" t="s">
        <v>31</v>
      </c>
      <c r="B40" s="77"/>
      <c r="C40" s="77"/>
      <c r="D40" s="77"/>
      <c r="E40" s="77"/>
    </row>
    <row r="41" spans="1:5">
      <c r="B41" s="74" t="s">
        <v>18</v>
      </c>
      <c r="C41" s="74"/>
      <c r="D41" s="74"/>
      <c r="E41" s="3" t="s">
        <v>6</v>
      </c>
    </row>
    <row r="44" spans="1:5" ht="22.5" customHeight="1">
      <c r="A44" s="17" t="s">
        <v>40</v>
      </c>
    </row>
    <row r="45" spans="1:5" s="1" customFormat="1">
      <c r="A45" s="11" t="s">
        <v>37</v>
      </c>
    </row>
    <row r="46" spans="1:5" s="1" customFormat="1">
      <c r="A46" s="1" t="s">
        <v>42</v>
      </c>
      <c r="B46" s="15">
        <f>'2 кв'!B48</f>
        <v>28920.942000000003</v>
      </c>
    </row>
    <row r="47" spans="1:5" s="1" customFormat="1">
      <c r="A47" s="18" t="s">
        <v>64</v>
      </c>
      <c r="B47" s="16"/>
    </row>
    <row r="48" spans="1:5" s="1" customFormat="1">
      <c r="A48" s="1" t="s">
        <v>38</v>
      </c>
      <c r="B48" s="16">
        <v>8835.57</v>
      </c>
    </row>
    <row r="49" spans="1:2" s="1" customFormat="1">
      <c r="A49" s="19" t="s">
        <v>41</v>
      </c>
      <c r="B49" s="16">
        <f>E28</f>
        <v>29977.196999999996</v>
      </c>
    </row>
    <row r="50" spans="1:2">
      <c r="A50" s="11" t="s">
        <v>39</v>
      </c>
      <c r="B50" s="20">
        <f>B46+B48-B49</f>
        <v>7779.315000000006</v>
      </c>
    </row>
  </sheetData>
  <mergeCells count="31">
    <mergeCell ref="A19:E19"/>
    <mergeCell ref="A20:E20"/>
    <mergeCell ref="A30:E30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8:E18"/>
    <mergeCell ref="F30:G30"/>
    <mergeCell ref="A31:E31"/>
    <mergeCell ref="A32:E32"/>
    <mergeCell ref="B41:D41"/>
    <mergeCell ref="A34:E34"/>
    <mergeCell ref="A35:E35"/>
    <mergeCell ref="A36:E36"/>
    <mergeCell ref="A37:E37"/>
    <mergeCell ref="B38:D38"/>
    <mergeCell ref="A40:E40"/>
    <mergeCell ref="A33:E3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zoomScaleSheetLayoutView="100" workbookViewId="0">
      <selection activeCell="B48" sqref="B48"/>
    </sheetView>
  </sheetViews>
  <sheetFormatPr defaultColWidth="9.140625" defaultRowHeight="15"/>
  <cols>
    <col min="1" max="1" width="32.42578125" style="35" customWidth="1"/>
    <col min="2" max="2" width="20.28515625" style="35" customWidth="1"/>
    <col min="3" max="3" width="13" style="35" customWidth="1"/>
    <col min="4" max="4" width="16.140625" style="35" customWidth="1"/>
    <col min="5" max="5" width="14.140625" style="35" customWidth="1"/>
    <col min="6" max="7" width="9.140625" style="35"/>
    <col min="8" max="8" width="16" style="35" customWidth="1"/>
    <col min="9" max="16384" width="9.140625" style="35"/>
  </cols>
  <sheetData>
    <row r="1" spans="1:5" ht="15.75">
      <c r="A1" s="65" t="s">
        <v>11</v>
      </c>
      <c r="B1" s="65"/>
      <c r="C1" s="65"/>
      <c r="D1" s="65"/>
      <c r="E1" s="65"/>
    </row>
    <row r="2" spans="1:5" ht="37.5" customHeight="1">
      <c r="A2" s="66" t="s">
        <v>12</v>
      </c>
      <c r="B2" s="66"/>
      <c r="C2" s="66"/>
      <c r="D2" s="66"/>
      <c r="E2" s="66"/>
    </row>
    <row r="3" spans="1:5">
      <c r="A3" s="67" t="s">
        <v>86</v>
      </c>
      <c r="B3" s="67"/>
      <c r="C3" s="67"/>
      <c r="D3" s="67"/>
      <c r="E3" s="67"/>
    </row>
    <row r="4" spans="1:5" s="12" customFormat="1" ht="15.75">
      <c r="A4" s="25" t="s">
        <v>13</v>
      </c>
      <c r="B4" s="26"/>
      <c r="C4" s="26"/>
      <c r="D4" s="71" t="s">
        <v>87</v>
      </c>
      <c r="E4" s="71"/>
    </row>
    <row r="5" spans="1:5">
      <c r="A5" s="34"/>
      <c r="B5" s="34"/>
      <c r="C5" s="34"/>
      <c r="D5" s="34"/>
      <c r="E5" s="34"/>
    </row>
    <row r="6" spans="1:5">
      <c r="A6" s="64" t="s">
        <v>0</v>
      </c>
      <c r="B6" s="64"/>
      <c r="C6" s="64"/>
      <c r="D6" s="64"/>
      <c r="E6" s="64"/>
    </row>
    <row r="7" spans="1:5">
      <c r="A7" s="68" t="s">
        <v>25</v>
      </c>
      <c r="B7" s="68"/>
      <c r="C7" s="68"/>
      <c r="D7" s="68"/>
      <c r="E7" s="68"/>
    </row>
    <row r="8" spans="1:5">
      <c r="A8" s="62" t="s">
        <v>1</v>
      </c>
      <c r="B8" s="62"/>
      <c r="C8" s="62"/>
      <c r="D8" s="62"/>
      <c r="E8" s="62"/>
    </row>
    <row r="9" spans="1:5">
      <c r="A9" s="64" t="s">
        <v>29</v>
      </c>
      <c r="B9" s="64"/>
      <c r="C9" s="64"/>
      <c r="D9" s="64"/>
      <c r="E9" s="64"/>
    </row>
    <row r="10" spans="1:5" ht="24.75" customHeight="1">
      <c r="A10" s="69" t="s">
        <v>36</v>
      </c>
      <c r="B10" s="70"/>
      <c r="C10" s="70"/>
      <c r="D10" s="70"/>
      <c r="E10" s="70"/>
    </row>
    <row r="11" spans="1:5" ht="31.5" customHeight="1">
      <c r="A11" s="64" t="s">
        <v>26</v>
      </c>
      <c r="B11" s="64"/>
      <c r="C11" s="64"/>
      <c r="D11" s="64"/>
      <c r="E11" s="64"/>
    </row>
    <row r="12" spans="1:5" ht="20.25" customHeight="1">
      <c r="A12" s="62" t="s">
        <v>14</v>
      </c>
      <c r="B12" s="63"/>
      <c r="C12" s="63"/>
      <c r="D12" s="63"/>
      <c r="E12" s="63"/>
    </row>
    <row r="13" spans="1:5" ht="18" customHeight="1">
      <c r="A13" s="64" t="s">
        <v>21</v>
      </c>
      <c r="B13" s="64"/>
      <c r="C13" s="64"/>
      <c r="D13" s="64"/>
      <c r="E13" s="64"/>
    </row>
    <row r="14" spans="1:5">
      <c r="A14" s="62" t="s">
        <v>2</v>
      </c>
      <c r="B14" s="63"/>
      <c r="C14" s="63"/>
      <c r="D14" s="63"/>
      <c r="E14" s="63"/>
    </row>
    <row r="15" spans="1:5">
      <c r="A15" s="64" t="s">
        <v>22</v>
      </c>
      <c r="B15" s="64"/>
      <c r="C15" s="64"/>
      <c r="D15" s="64"/>
      <c r="E15" s="64"/>
    </row>
    <row r="16" spans="1:5">
      <c r="A16" s="62" t="s">
        <v>15</v>
      </c>
      <c r="B16" s="63"/>
      <c r="C16" s="63"/>
      <c r="D16" s="63"/>
      <c r="E16" s="63"/>
    </row>
    <row r="17" spans="1:8" ht="29.25" customHeight="1">
      <c r="A17" s="64" t="s">
        <v>16</v>
      </c>
      <c r="B17" s="64"/>
      <c r="C17" s="64"/>
      <c r="D17" s="64"/>
      <c r="E17" s="64"/>
    </row>
    <row r="18" spans="1:8" ht="63.75" customHeight="1">
      <c r="A18" s="64" t="s">
        <v>27</v>
      </c>
      <c r="B18" s="64"/>
      <c r="C18" s="64"/>
      <c r="D18" s="64"/>
      <c r="E18" s="64"/>
    </row>
    <row r="19" spans="1:8" ht="28.5" customHeight="1">
      <c r="A19" s="72" t="s">
        <v>28</v>
      </c>
      <c r="B19" s="72"/>
      <c r="C19" s="72"/>
      <c r="D19" s="72"/>
      <c r="E19" s="72"/>
    </row>
    <row r="20" spans="1:8">
      <c r="A20" s="72"/>
      <c r="B20" s="72"/>
      <c r="C20" s="72"/>
      <c r="D20" s="72"/>
      <c r="E20" s="72"/>
      <c r="F20" s="35">
        <v>200.9</v>
      </c>
      <c r="G20" s="35">
        <v>3</v>
      </c>
    </row>
    <row r="21" spans="1:8" ht="13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60">
      <c r="A22" s="21" t="s">
        <v>43</v>
      </c>
      <c r="B22" s="6" t="s">
        <v>44</v>
      </c>
      <c r="C22" s="2" t="s">
        <v>4</v>
      </c>
      <c r="D22" s="2">
        <v>9.31</v>
      </c>
      <c r="E22" s="5">
        <f>D22*F20*G20</f>
        <v>5611.1370000000006</v>
      </c>
    </row>
    <row r="23" spans="1:8">
      <c r="A23" s="4" t="s">
        <v>45</v>
      </c>
      <c r="B23" s="6" t="s">
        <v>23</v>
      </c>
      <c r="C23" s="2" t="s">
        <v>4</v>
      </c>
      <c r="D23" s="2">
        <v>3.9</v>
      </c>
      <c r="E23" s="5">
        <f>D23*F20*3</f>
        <v>2350.5299999999997</v>
      </c>
    </row>
    <row r="24" spans="1:8">
      <c r="A24" s="4" t="s">
        <v>33</v>
      </c>
      <c r="B24" s="6" t="s">
        <v>88</v>
      </c>
      <c r="C24" s="2" t="s">
        <v>35</v>
      </c>
      <c r="D24" s="2"/>
      <c r="E24" s="5">
        <v>0</v>
      </c>
    </row>
    <row r="25" spans="1:8">
      <c r="A25" s="4"/>
      <c r="B25" s="6"/>
      <c r="C25" s="2"/>
      <c r="D25" s="2"/>
      <c r="E25" s="5"/>
    </row>
    <row r="26" spans="1:8" s="13" customFormat="1" ht="14.25">
      <c r="A26" s="7" t="s">
        <v>24</v>
      </c>
      <c r="B26" s="8"/>
      <c r="C26" s="9"/>
      <c r="D26" s="9"/>
      <c r="E26" s="10">
        <f>SUM(E22:E25)</f>
        <v>7961.6670000000004</v>
      </c>
    </row>
    <row r="28" spans="1:8" ht="37.5" customHeight="1">
      <c r="A28" s="73" t="s">
        <v>89</v>
      </c>
      <c r="B28" s="73"/>
      <c r="C28" s="73"/>
      <c r="D28" s="73"/>
      <c r="E28" s="73"/>
      <c r="F28" s="64"/>
      <c r="G28" s="64"/>
    </row>
    <row r="29" spans="1:8" ht="30" customHeight="1">
      <c r="A29" s="64" t="s">
        <v>20</v>
      </c>
      <c r="B29" s="64"/>
      <c r="C29" s="64"/>
      <c r="D29" s="64"/>
      <c r="E29" s="64"/>
    </row>
    <row r="30" spans="1:8">
      <c r="A30" s="64" t="s">
        <v>19</v>
      </c>
      <c r="B30" s="64"/>
      <c r="C30" s="64"/>
      <c r="D30" s="64"/>
      <c r="E30" s="64"/>
      <c r="F30" s="13"/>
      <c r="G30" s="13"/>
      <c r="H30" s="14"/>
    </row>
    <row r="31" spans="1:8" ht="34.5" customHeight="1">
      <c r="A31" s="64" t="s">
        <v>32</v>
      </c>
      <c r="B31" s="64"/>
      <c r="C31" s="64"/>
      <c r="D31" s="64"/>
      <c r="E31" s="64"/>
    </row>
    <row r="32" spans="1:8">
      <c r="A32" s="64" t="s">
        <v>17</v>
      </c>
      <c r="B32" s="64"/>
      <c r="C32" s="64"/>
      <c r="D32" s="64"/>
      <c r="E32" s="64"/>
    </row>
    <row r="33" spans="1:5">
      <c r="A33" s="75" t="s">
        <v>5</v>
      </c>
      <c r="B33" s="75"/>
      <c r="C33" s="75"/>
      <c r="D33" s="75"/>
      <c r="E33" s="75"/>
    </row>
    <row r="34" spans="1:5">
      <c r="A34" s="64" t="s">
        <v>17</v>
      </c>
      <c r="B34" s="64"/>
      <c r="C34" s="64"/>
      <c r="D34" s="64"/>
      <c r="E34" s="64"/>
    </row>
    <row r="35" spans="1:5">
      <c r="A35" s="76" t="s">
        <v>30</v>
      </c>
      <c r="B35" s="76"/>
      <c r="C35" s="76"/>
      <c r="D35" s="76"/>
      <c r="E35" s="76"/>
    </row>
    <row r="36" spans="1:5">
      <c r="B36" s="74" t="s">
        <v>18</v>
      </c>
      <c r="C36" s="74"/>
      <c r="D36" s="74"/>
      <c r="E36" s="3" t="s">
        <v>6</v>
      </c>
    </row>
    <row r="37" spans="1:5">
      <c r="A37" s="33"/>
      <c r="B37" s="33"/>
      <c r="C37" s="33"/>
      <c r="D37" s="33"/>
      <c r="E37" s="33"/>
    </row>
    <row r="38" spans="1:5">
      <c r="A38" s="77" t="s">
        <v>31</v>
      </c>
      <c r="B38" s="77"/>
      <c r="C38" s="77"/>
      <c r="D38" s="77"/>
      <c r="E38" s="77"/>
    </row>
    <row r="39" spans="1:5">
      <c r="B39" s="74" t="s">
        <v>18</v>
      </c>
      <c r="C39" s="74"/>
      <c r="D39" s="74"/>
      <c r="E39" s="3" t="s">
        <v>6</v>
      </c>
    </row>
    <row r="42" spans="1:5" ht="22.5" customHeight="1">
      <c r="A42" s="17" t="s">
        <v>40</v>
      </c>
    </row>
    <row r="43" spans="1:5" s="1" customFormat="1">
      <c r="A43" s="11" t="s">
        <v>37</v>
      </c>
    </row>
    <row r="44" spans="1:5" s="1" customFormat="1">
      <c r="A44" s="1" t="s">
        <v>42</v>
      </c>
      <c r="B44" s="15">
        <f>'3кв'!B50</f>
        <v>7779.315000000006</v>
      </c>
    </row>
    <row r="45" spans="1:5" s="1" customFormat="1">
      <c r="A45" s="18" t="s">
        <v>64</v>
      </c>
      <c r="B45" s="16"/>
    </row>
    <row r="46" spans="1:5" s="1" customFormat="1">
      <c r="A46" s="1" t="s">
        <v>38</v>
      </c>
      <c r="B46" s="16">
        <v>8944.0499999999993</v>
      </c>
    </row>
    <row r="47" spans="1:5" s="1" customFormat="1">
      <c r="A47" s="19" t="s">
        <v>41</v>
      </c>
      <c r="B47" s="16">
        <f>E26</f>
        <v>7961.6670000000004</v>
      </c>
    </row>
    <row r="48" spans="1:5">
      <c r="A48" s="11" t="s">
        <v>39</v>
      </c>
      <c r="B48" s="20">
        <f>B44+B46-B47</f>
        <v>8761.698000000004</v>
      </c>
    </row>
  </sheetData>
  <mergeCells count="31">
    <mergeCell ref="F28:G28"/>
    <mergeCell ref="A29:E29"/>
    <mergeCell ref="A30:E30"/>
    <mergeCell ref="B39:D39"/>
    <mergeCell ref="A32:E32"/>
    <mergeCell ref="A33:E33"/>
    <mergeCell ref="A34:E34"/>
    <mergeCell ref="A35:E35"/>
    <mergeCell ref="B36:D36"/>
    <mergeCell ref="A38:E38"/>
    <mergeCell ref="A31:E31"/>
    <mergeCell ref="A14:E14"/>
    <mergeCell ref="A15:E15"/>
    <mergeCell ref="A16:E16"/>
    <mergeCell ref="A17:E17"/>
    <mergeCell ref="A18:E18"/>
    <mergeCell ref="A19:E19"/>
    <mergeCell ref="A20:E20"/>
    <mergeCell ref="A28:E2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topLeftCell="A10" zoomScaleSheetLayoutView="100" workbookViewId="0">
      <selection activeCell="A35" sqref="A35:XFD37"/>
    </sheetView>
  </sheetViews>
  <sheetFormatPr defaultRowHeight="15.75"/>
  <cols>
    <col min="1" max="1" width="10.5703125" style="37" customWidth="1"/>
    <col min="2" max="2" width="54.28515625" style="37" customWidth="1"/>
    <col min="3" max="3" width="15.28515625" style="59" customWidth="1"/>
    <col min="4" max="4" width="11.85546875" style="37" customWidth="1"/>
    <col min="5" max="5" width="14.7109375" style="37" customWidth="1"/>
    <col min="6" max="6" width="12.42578125" style="37" customWidth="1"/>
    <col min="7" max="7" width="12" style="37" customWidth="1"/>
    <col min="8" max="8" width="13.5703125" style="37" customWidth="1"/>
    <col min="9" max="16384" width="9.140625" style="37"/>
  </cols>
  <sheetData>
    <row r="1" spans="1:5">
      <c r="A1" s="80" t="s">
        <v>65</v>
      </c>
      <c r="B1" s="80"/>
      <c r="C1" s="80"/>
      <c r="D1" s="36"/>
    </row>
    <row r="2" spans="1:5">
      <c r="A2" s="81" t="s">
        <v>66</v>
      </c>
      <c r="B2" s="81"/>
      <c r="C2" s="81"/>
      <c r="D2" s="38"/>
    </row>
    <row r="3" spans="1:5">
      <c r="A3" s="81" t="s">
        <v>67</v>
      </c>
      <c r="B3" s="81"/>
      <c r="C3" s="81"/>
      <c r="D3" s="38"/>
    </row>
    <row r="4" spans="1:5">
      <c r="A4" s="80" t="s">
        <v>85</v>
      </c>
      <c r="B4" s="80"/>
      <c r="C4" s="80"/>
      <c r="D4" s="36"/>
    </row>
    <row r="5" spans="1:5">
      <c r="A5" s="82"/>
      <c r="B5" s="82"/>
      <c r="C5" s="82"/>
    </row>
    <row r="6" spans="1:5">
      <c r="A6" s="38"/>
      <c r="B6" s="39" t="s">
        <v>68</v>
      </c>
      <c r="C6" s="40">
        <f>'1кв'!B45</f>
        <v>26873.25</v>
      </c>
      <c r="D6" s="41"/>
    </row>
    <row r="7" spans="1:5">
      <c r="A7" s="38"/>
      <c r="B7" s="39" t="s">
        <v>90</v>
      </c>
      <c r="C7" s="40"/>
      <c r="D7" s="41"/>
    </row>
    <row r="8" spans="1:5">
      <c r="A8" s="42" t="s">
        <v>69</v>
      </c>
      <c r="B8" s="43" t="s">
        <v>70</v>
      </c>
      <c r="C8" s="44">
        <f>'1кв'!B47+'2 кв'!B46+'3кв'!B48+'4кв'!B46</f>
        <v>35016.839999999997</v>
      </c>
      <c r="D8" s="45"/>
    </row>
    <row r="9" spans="1:5">
      <c r="A9" s="46"/>
      <c r="B9" s="43" t="s">
        <v>71</v>
      </c>
      <c r="C9" s="40">
        <f>SUM(C8:C8)</f>
        <v>35016.839999999997</v>
      </c>
      <c r="D9" s="41"/>
    </row>
    <row r="10" spans="1:5">
      <c r="B10" s="78"/>
      <c r="C10" s="79"/>
      <c r="D10" s="47"/>
    </row>
    <row r="11" spans="1:5">
      <c r="A11" s="48" t="s">
        <v>72</v>
      </c>
      <c r="B11" s="49" t="s">
        <v>73</v>
      </c>
      <c r="C11" s="50">
        <f>'1кв'!E22+'2 кв'!E22+'3кв'!E22+'4кв'!E22</f>
        <v>21612.822</v>
      </c>
      <c r="D11" s="47"/>
    </row>
    <row r="12" spans="1:5">
      <c r="B12" s="51" t="s">
        <v>45</v>
      </c>
      <c r="C12" s="50">
        <f>'1кв'!E23+'2 кв'!E23+'3кв'!E23+'4кв'!E23</f>
        <v>9040.5</v>
      </c>
      <c r="D12" s="47"/>
      <c r="E12" s="52"/>
    </row>
    <row r="13" spans="1:5" ht="31.5">
      <c r="B13" s="51" t="s">
        <v>74</v>
      </c>
      <c r="C13" s="50">
        <f>'1кв'!E24</f>
        <v>267.24</v>
      </c>
      <c r="D13" s="47"/>
    </row>
    <row r="14" spans="1:5">
      <c r="A14" s="48"/>
      <c r="B14" s="53" t="s">
        <v>33</v>
      </c>
      <c r="C14" s="50">
        <f>'2 кв'!E24+'3кв'!E24+'4кв'!E24</f>
        <v>1406.61</v>
      </c>
      <c r="D14" s="47"/>
    </row>
    <row r="15" spans="1:5">
      <c r="A15" s="48"/>
      <c r="B15" s="54" t="s">
        <v>91</v>
      </c>
      <c r="C15" s="50">
        <f>'3кв'!E26</f>
        <v>943.8</v>
      </c>
      <c r="D15" s="47"/>
    </row>
    <row r="16" spans="1:5">
      <c r="A16" s="48"/>
      <c r="B16" s="54" t="s">
        <v>92</v>
      </c>
      <c r="C16" s="50">
        <f>C18</f>
        <v>19857.419999999998</v>
      </c>
      <c r="D16" s="47"/>
    </row>
    <row r="17" spans="1:5">
      <c r="A17" s="48"/>
      <c r="B17" s="60" t="s">
        <v>93</v>
      </c>
      <c r="C17" s="50"/>
      <c r="D17" s="47"/>
    </row>
    <row r="18" spans="1:5">
      <c r="A18" s="48"/>
      <c r="B18" s="61" t="s">
        <v>94</v>
      </c>
      <c r="C18" s="50">
        <f>'3кв'!E25</f>
        <v>19857.419999999998</v>
      </c>
      <c r="D18" s="47"/>
    </row>
    <row r="19" spans="1:5">
      <c r="A19" s="48"/>
      <c r="B19" s="54"/>
      <c r="C19" s="50"/>
      <c r="D19" s="47"/>
    </row>
    <row r="20" spans="1:5">
      <c r="B20" s="55" t="s">
        <v>75</v>
      </c>
      <c r="C20" s="40">
        <f>SUM(C11:C16)</f>
        <v>53128.392</v>
      </c>
      <c r="D20" s="47"/>
      <c r="E20" s="52">
        <f>'[1]1кв'!E27+'[1]2кв'!E27+'[1]3кв'!E27+'[1]4 кв'!E27</f>
        <v>66151.842000000004</v>
      </c>
    </row>
    <row r="21" spans="1:5">
      <c r="B21" s="56" t="s">
        <v>76</v>
      </c>
      <c r="C21" s="40">
        <f>(C6+C9)-C20</f>
        <v>8761.6979999999967</v>
      </c>
      <c r="D21" s="47"/>
    </row>
    <row r="22" spans="1:5">
      <c r="B22" s="42"/>
      <c r="C22" s="57"/>
      <c r="D22" s="47"/>
    </row>
    <row r="23" spans="1:5">
      <c r="B23" s="42" t="s">
        <v>77</v>
      </c>
      <c r="C23" s="42"/>
      <c r="D23" s="47"/>
    </row>
    <row r="24" spans="1:5">
      <c r="B24" s="42" t="s">
        <v>78</v>
      </c>
      <c r="C24" s="42">
        <v>2872.87</v>
      </c>
      <c r="D24" s="47"/>
    </row>
    <row r="25" spans="1:5">
      <c r="B25" s="58" t="s">
        <v>79</v>
      </c>
      <c r="C25" s="58">
        <v>2981.35</v>
      </c>
      <c r="D25" s="47"/>
    </row>
    <row r="26" spans="1:5">
      <c r="B26" s="42" t="s">
        <v>80</v>
      </c>
      <c r="C26" s="42">
        <f>C25-C24</f>
        <v>108.48000000000002</v>
      </c>
      <c r="D26" s="47"/>
    </row>
    <row r="27" spans="1:5">
      <c r="B27" s="42"/>
      <c r="C27" s="57"/>
      <c r="D27" s="47"/>
    </row>
    <row r="28" spans="1:5">
      <c r="B28" s="42"/>
      <c r="C28" s="57"/>
      <c r="D28" s="47"/>
    </row>
    <row r="29" spans="1:5">
      <c r="B29" s="42"/>
      <c r="C29" s="57"/>
      <c r="D29" s="47"/>
    </row>
    <row r="30" spans="1:5">
      <c r="A30" s="37" t="s">
        <v>81</v>
      </c>
      <c r="B30" s="42" t="s">
        <v>82</v>
      </c>
      <c r="C30" s="57"/>
      <c r="D30" s="47"/>
    </row>
    <row r="31" spans="1:5">
      <c r="B31" s="42" t="s">
        <v>83</v>
      </c>
      <c r="C31" s="57"/>
      <c r="D31" s="47"/>
    </row>
    <row r="32" spans="1:5">
      <c r="B32" s="42" t="s">
        <v>84</v>
      </c>
      <c r="C32" s="57"/>
      <c r="D32" s="47"/>
    </row>
    <row r="33" spans="2:4">
      <c r="B33" s="42"/>
      <c r="C33" s="57"/>
      <c r="D33" s="47"/>
    </row>
    <row r="34" spans="2:4">
      <c r="B34" s="42"/>
      <c r="C34" s="57"/>
      <c r="D34" s="47"/>
    </row>
    <row r="35" spans="2:4">
      <c r="B35" s="42"/>
      <c r="C35" s="57"/>
      <c r="D35" s="47"/>
    </row>
    <row r="36" spans="2:4">
      <c r="B36" s="42"/>
      <c r="C36" s="57"/>
      <c r="D36" s="47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 кв</vt:lpstr>
      <vt:lpstr>3кв</vt:lpstr>
      <vt:lpstr>4кв</vt:lpstr>
      <vt:lpstr>отчет</vt:lpstr>
      <vt:lpstr>'1кв'!Область_печати</vt:lpstr>
      <vt:lpstr>'2 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2023-03-02T11:11:31Z</dcterms:modified>
</cp:coreProperties>
</file>