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'1кв'!$A$1:$E$47</definedName>
    <definedName name="_xlnm.Print_Area" localSheetId="1">'2кв'!$A$1:$E$47</definedName>
    <definedName name="_xlnm.Print_Area" localSheetId="2">'3кв'!$A$1:$E$48</definedName>
    <definedName name="_xlnm.Print_Area" localSheetId="3">'4кв'!$A$1:$E$48</definedName>
    <definedName name="_xlnm.Print_Area" localSheetId="4">отчет!$A$1:$C$39</definedName>
  </definedNames>
  <calcPr calcId="124519"/>
</workbook>
</file>

<file path=xl/calcChain.xml><?xml version="1.0" encoding="utf-8"?>
<calcChain xmlns="http://schemas.openxmlformats.org/spreadsheetml/2006/main">
  <c r="C16" i="23"/>
  <c r="C20"/>
  <c r="C19"/>
  <c r="C17" s="1"/>
  <c r="C21" s="1"/>
  <c r="C15"/>
  <c r="C14"/>
  <c r="C13"/>
  <c r="C12"/>
  <c r="C9"/>
  <c r="C8"/>
  <c r="C6"/>
  <c r="C27"/>
  <c r="C10"/>
  <c r="B43" i="22"/>
  <c r="E27"/>
  <c r="C22" i="23" l="1"/>
  <c r="B46" i="22" l="1"/>
  <c r="E23"/>
  <c r="E22"/>
  <c r="B47" s="1"/>
  <c r="B48" l="1"/>
  <c r="B43" i="21"/>
  <c r="E27" i="19"/>
  <c r="E27" i="20"/>
  <c r="E27" i="21"/>
  <c r="B46"/>
  <c r="E23"/>
  <c r="E22"/>
  <c r="B47" l="1"/>
  <c r="E26" i="20"/>
  <c r="B45"/>
  <c r="E23"/>
  <c r="B46" s="1"/>
  <c r="E22"/>
  <c r="B45" i="19" l="1"/>
  <c r="E24" l="1"/>
  <c r="E23"/>
  <c r="E22"/>
  <c r="B46" l="1"/>
  <c r="B47" s="1"/>
  <c r="B48" i="21" l="1"/>
  <c r="B42" i="20"/>
  <c r="B47" s="1"/>
</calcChain>
</file>

<file path=xl/sharedStrings.xml><?xml version="1.0" encoding="utf-8"?>
<sst xmlns="http://schemas.openxmlformats.org/spreadsheetml/2006/main" count="275" uniqueCount="102">
  <si>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</si>
  <si>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</si>
  <si>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</si>
  <si>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</si>
  <si>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</si>
  <si>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</si>
  <si>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</si>
  <si>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</si>
  <si>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</si>
  <si>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</si>
  <si>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</si>
  <si>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</si>
  <si>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</si>
  <si>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</si>
  <si>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</si>
  <si>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</si>
  <si>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</si>
  <si>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</si>
  <si>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</si>
  <si>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</si>
  <si>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</si>
  <si>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</si>
  <si>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</si>
  <si>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</si>
  <si>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</si>
  <si>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</si>
  <si>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</si>
  <si>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</si>
  <si>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</si>
  <si>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</si>
  <si>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</si>
  <si>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г. Россошь, ул. Линейная, д. 21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</si>
  <si>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Трушина Ивана  Владимировича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</si>
  <si>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№б/н от 21.09.2017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</si>
  <si>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№16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</si>
  <si>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</si>
  <si>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 xml:space="preserve"> 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</si>
  <si>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Трушина И.В.</t>
    </r>
  </si>
  <si>
    <t>Sдома=1297,3м2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</si>
  <si>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</si>
  <si>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</si>
  <si>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</si>
  <si>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</si>
  <si>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</si>
  <si>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</si>
  <si>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t>оплачено за размещ.оборуд.ТТК</t>
  </si>
  <si>
    <t xml:space="preserve">Услуги по содержанию многоквартирного дома </t>
  </si>
  <si>
    <t xml:space="preserve">Дератизация и дезинсекция </t>
  </si>
  <si>
    <t>по заявке собственников</t>
  </si>
  <si>
    <t>Обработка подъездов хлорсодержащими растворами опрыскивание 1 раз в неделю</t>
  </si>
  <si>
    <t>Предъявлено населению 73678,2 руб.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</si>
  <si>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</si>
  <si>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</si>
  <si>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семьдесят тысяч семьдесят четыре рубля 86 копеек</t>
  </si>
  <si>
    <t>за 2 квартал 2022 года</t>
  </si>
  <si>
    <t>"30" 06 2022 г.</t>
  </si>
  <si>
    <t>2 квартал</t>
  </si>
  <si>
    <t>Замена фанового стояка КНС (кв.5)</t>
  </si>
  <si>
    <t xml:space="preserve">май </t>
  </si>
  <si>
    <t>ч/час</t>
  </si>
  <si>
    <t>за 3 квартал 2022 года</t>
  </si>
  <si>
    <t>"30" 09 2022 г.</t>
  </si>
  <si>
    <t>3 квартал</t>
  </si>
  <si>
    <t>Ремонт подачи ГВС (смета)</t>
  </si>
  <si>
    <t>сентябрь</t>
  </si>
  <si>
    <t xml:space="preserve">           2. Всего за период с "01" 04 2022 г. по "30" 06 2022 г. выполнено работ (оказано услуг) на общую сумму семьдесят тысяч двести два рубля 44 копейки</t>
  </si>
  <si>
    <t>Предъявлено населению 81433,8 руб.</t>
  </si>
  <si>
    <t xml:space="preserve">           2. Всего за период с "01" 07 2022 г. по "30" 09 2022 г. выполнено работ (оказано услуг) на общую сумму сто тридцать пять тысяч двести шестнадцать рублей 41 копейка</t>
  </si>
  <si>
    <t>за 4 квартал 2022 года</t>
  </si>
  <si>
    <t>"31" 12 2022 г.</t>
  </si>
  <si>
    <t>4 квартал</t>
  </si>
  <si>
    <t>ноябрь</t>
  </si>
  <si>
    <t>Ремонт стяжки входной площадки 4 подьезд (смета)</t>
  </si>
  <si>
    <t xml:space="preserve">           2. Всего за период с "01" 10 2022 г. по "31" 12 2022 г. выполнено работ (оказано услуг) на общую сумму семьдесят девять тысяч двести пять рублей 76 копеек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</si>
  <si>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</si>
  <si>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</si>
  <si>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</si>
  <si>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</si>
  <si>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</si>
  <si>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</si>
  <si>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ТТК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</si>
  <si>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</si>
  <si>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</si>
  <si>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</si>
  <si>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</si>
  <si>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</si>
  <si>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</si>
  <si>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</si>
  <si>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</si>
  <si>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</si>
  <si>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</si>
  <si>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</si>
  <si>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</si>
  <si>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</si>
  <si>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</si>
  <si>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</si>
  <si>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 Линейная, д.21</t>
  </si>
  <si>
    <t xml:space="preserve">Начислено всего </t>
  </si>
  <si>
    <t>Обработка подъездов хлорсодержащими растворами опрыскивание 1 раз в неделю (1 квартал)</t>
  </si>
  <si>
    <t>* Ремонт подачи ГВС (смета)</t>
  </si>
  <si>
    <t>* Ремонт стяжки входной площадки 4 подьезд (смета)</t>
  </si>
  <si>
    <t>Непредвиденные работы 16ч/ч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</si>
</sst>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7" fillId="0" borderId="0"/>
    <xf numFmtId="0" fontId="18" fillId="0" borderId="0"/>
  </cellStyleXfs>
  <cellXfs count="96">
    <xf numFmtId="0" fontId="0" fillId="0" borderId="0" xfId="0"/>
    <xf numFmtId="0" fontId="3" fillId="0" borderId="0" xfId="0" applyFont="1"/>
    <xf numFmtId="43" fontId="7" fillId="0" borderId="0" xfId="0" applyNumberFormat="1" applyFont="1"/>
    <xf numFmtId="43" fontId="4" fillId="0" borderId="0" xfId="0" applyNumberFormat="1" applyFont="1"/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3" fontId="7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11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5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4" fillId="2" borderId="5" xfId="0" applyFont="1" applyFill="1" applyBorder="1"/>
    <xf numFmtId="0" fontId="3" fillId="2" borderId="6" xfId="0" applyFont="1" applyFill="1" applyBorder="1" applyAlignment="1">
      <alignment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4" fillId="0" borderId="4" xfId="1" applyNumberFormat="1" applyFont="1" applyBorder="1" applyAlignment="1">
      <alignment horizontal="center"/>
    </xf>
    <xf numFmtId="0" fontId="14" fillId="2" borderId="8" xfId="0" applyFont="1" applyFill="1" applyBorder="1"/>
    <xf numFmtId="49" fontId="3" fillId="0" borderId="7" xfId="0" applyNumberFormat="1" applyFont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topLeftCell="A16" zoomScaleSheetLayoutView="100" workbookViewId="0">
      <selection activeCell="A28" sqref="A28:E28"/>
    </sheetView>
  </sheetViews>
  <sheetFormatPr defaultColWidth="9.140625" defaultRowHeight="15"/>
  <cols>
    <col min="1" max="1" width="31.7109375" style="5" customWidth="1"/>
    <col min="2" max="2" width="20.28515625" style="5" customWidth="1"/>
    <col min="3" max="3" width="14" style="5" customWidth="1"/>
    <col min="4" max="4" width="16.140625" style="5" customWidth="1"/>
    <col min="5" max="5" width="14.140625" style="5" customWidth="1"/>
    <col min="6" max="7" width="9.140625" style="5"/>
    <col min="8" max="8" width="16.140625" style="5" customWidth="1"/>
    <col min="9" max="16384" width="9.140625" style="5"/>
  </cols>
  <sheetData>
    <row r="1" spans="1:5" ht="15.75">
      <c r="A1" s="77" t="s">
        <v>11</v>
      </c>
      <c r="B1" s="77"/>
      <c r="C1" s="77"/>
      <c r="D1" s="77"/>
      <c r="E1" s="77"/>
    </row>
    <row r="2" spans="1:5" ht="27.75" customHeight="1">
      <c r="A2" s="78" t="s">
        <v>12</v>
      </c>
      <c r="B2" s="79"/>
      <c r="C2" s="79"/>
      <c r="D2" s="79"/>
      <c r="E2" s="79"/>
    </row>
    <row r="3" spans="1:5">
      <c r="A3" s="80" t="s">
        <v>51</v>
      </c>
      <c r="B3" s="80"/>
      <c r="C3" s="80"/>
      <c r="D3" s="80"/>
      <c r="E3" s="80"/>
    </row>
    <row r="4" spans="1:5" s="1" customFormat="1" ht="15.75">
      <c r="A4" s="27" t="s">
        <v>13</v>
      </c>
      <c r="B4" s="7"/>
      <c r="C4" s="7"/>
      <c r="D4" s="85" t="s">
        <v>52</v>
      </c>
      <c r="E4" s="85"/>
    </row>
    <row r="5" spans="1:5">
      <c r="A5" s="32"/>
      <c r="B5" s="7"/>
      <c r="C5" s="7"/>
      <c r="D5" s="7"/>
      <c r="E5" s="17"/>
    </row>
    <row r="6" spans="1:5" ht="13.9" customHeight="1">
      <c r="A6" s="81" t="s">
        <v>0</v>
      </c>
      <c r="B6" s="81"/>
      <c r="C6" s="81"/>
      <c r="D6" s="81"/>
      <c r="E6" s="81"/>
    </row>
    <row r="7" spans="1:5">
      <c r="A7" s="82" t="s">
        <v>31</v>
      </c>
      <c r="B7" s="82"/>
      <c r="C7" s="82"/>
      <c r="D7" s="82"/>
      <c r="E7" s="82"/>
    </row>
    <row r="8" spans="1:5" ht="13.9" customHeight="1">
      <c r="A8" s="75" t="s">
        <v>1</v>
      </c>
      <c r="B8" s="75"/>
      <c r="C8" s="75"/>
      <c r="D8" s="75"/>
      <c r="E8" s="75"/>
    </row>
    <row r="9" spans="1:5" ht="18.75" customHeight="1">
      <c r="A9" s="81" t="s">
        <v>32</v>
      </c>
      <c r="B9" s="81"/>
      <c r="C9" s="81"/>
      <c r="D9" s="81"/>
      <c r="E9" s="81"/>
    </row>
    <row r="10" spans="1:5" ht="22.9" customHeight="1">
      <c r="A10" s="83" t="s">
        <v>14</v>
      </c>
      <c r="B10" s="84"/>
      <c r="C10" s="84"/>
      <c r="D10" s="84"/>
      <c r="E10" s="84"/>
    </row>
    <row r="11" spans="1:5" ht="27" customHeight="1">
      <c r="A11" s="81" t="s">
        <v>33</v>
      </c>
      <c r="B11" s="81"/>
      <c r="C11" s="81"/>
      <c r="D11" s="81"/>
      <c r="E11" s="81"/>
    </row>
    <row r="12" spans="1:5" ht="18" customHeight="1">
      <c r="A12" s="75" t="s">
        <v>15</v>
      </c>
      <c r="B12" s="76"/>
      <c r="C12" s="76"/>
      <c r="D12" s="76"/>
      <c r="E12" s="76"/>
    </row>
    <row r="13" spans="1:5" ht="13.9" customHeight="1">
      <c r="A13" s="81" t="s">
        <v>21</v>
      </c>
      <c r="B13" s="81"/>
      <c r="C13" s="81"/>
      <c r="D13" s="81"/>
      <c r="E13" s="81"/>
    </row>
    <row r="14" spans="1:5" ht="15.75" customHeight="1">
      <c r="A14" s="75" t="s">
        <v>2</v>
      </c>
      <c r="B14" s="76"/>
      <c r="C14" s="76"/>
      <c r="D14" s="76"/>
      <c r="E14" s="76"/>
    </row>
    <row r="15" spans="1:5" ht="13.9" customHeight="1">
      <c r="A15" s="81" t="s">
        <v>22</v>
      </c>
      <c r="B15" s="81"/>
      <c r="C15" s="81"/>
      <c r="D15" s="81"/>
      <c r="E15" s="81"/>
    </row>
    <row r="16" spans="1:5" ht="13.9" customHeight="1">
      <c r="A16" s="75" t="s">
        <v>16</v>
      </c>
      <c r="B16" s="76"/>
      <c r="C16" s="76"/>
      <c r="D16" s="76"/>
      <c r="E16" s="76"/>
    </row>
    <row r="17" spans="1:7" ht="32.25" customHeight="1">
      <c r="A17" s="81" t="s">
        <v>17</v>
      </c>
      <c r="B17" s="81"/>
      <c r="C17" s="81"/>
      <c r="D17" s="81"/>
      <c r="E17" s="81"/>
    </row>
    <row r="18" spans="1:7" ht="57.6" customHeight="1">
      <c r="A18" s="81" t="s">
        <v>34</v>
      </c>
      <c r="B18" s="81"/>
      <c r="C18" s="81"/>
      <c r="D18" s="81"/>
      <c r="E18" s="81"/>
    </row>
    <row r="19" spans="1:7" ht="34.5" customHeight="1">
      <c r="A19" s="87" t="s">
        <v>35</v>
      </c>
      <c r="B19" s="87"/>
      <c r="C19" s="87"/>
      <c r="D19" s="87"/>
      <c r="E19" s="87"/>
    </row>
    <row r="20" spans="1:7" ht="18" customHeight="1">
      <c r="A20" s="87"/>
      <c r="B20" s="87"/>
      <c r="C20" s="87"/>
      <c r="D20" s="87"/>
      <c r="E20" s="87"/>
      <c r="F20" s="5">
        <v>1297.3</v>
      </c>
      <c r="G20" s="5">
        <v>3</v>
      </c>
    </row>
    <row r="21" spans="1:7" ht="135">
      <c r="A21" s="6" t="s">
        <v>7</v>
      </c>
      <c r="B21" s="6" t="s">
        <v>10</v>
      </c>
      <c r="C21" s="6" t="s">
        <v>3</v>
      </c>
      <c r="D21" s="6" t="s">
        <v>9</v>
      </c>
      <c r="E21" s="15" t="s">
        <v>8</v>
      </c>
    </row>
    <row r="22" spans="1:7" ht="38.25">
      <c r="A22" s="29" t="s">
        <v>46</v>
      </c>
      <c r="B22" s="9" t="s">
        <v>43</v>
      </c>
      <c r="C22" s="6" t="s">
        <v>4</v>
      </c>
      <c r="D22" s="6">
        <v>12.97</v>
      </c>
      <c r="E22" s="16">
        <f>D22*F20*G20</f>
        <v>50477.942999999999</v>
      </c>
    </row>
    <row r="23" spans="1:7">
      <c r="A23" s="8" t="s">
        <v>44</v>
      </c>
      <c r="B23" s="9" t="s">
        <v>23</v>
      </c>
      <c r="C23" s="6" t="s">
        <v>4</v>
      </c>
      <c r="D23" s="6">
        <v>3.6</v>
      </c>
      <c r="E23" s="16">
        <f>D23*F20*G20</f>
        <v>14010.84</v>
      </c>
    </row>
    <row r="24" spans="1:7" ht="45">
      <c r="A24" s="8" t="s">
        <v>49</v>
      </c>
      <c r="B24" s="9" t="s">
        <v>26</v>
      </c>
      <c r="C24" s="6" t="s">
        <v>4</v>
      </c>
      <c r="D24" s="6"/>
      <c r="E24" s="28">
        <f>1629.36*3</f>
        <v>4888.08</v>
      </c>
    </row>
    <row r="25" spans="1:7" ht="25.5">
      <c r="A25" s="8" t="s">
        <v>47</v>
      </c>
      <c r="B25" s="30" t="s">
        <v>48</v>
      </c>
      <c r="C25" s="6" t="s">
        <v>27</v>
      </c>
      <c r="D25" s="6"/>
      <c r="E25" s="28">
        <v>0</v>
      </c>
    </row>
    <row r="26" spans="1:7">
      <c r="A26" s="14" t="s">
        <v>25</v>
      </c>
      <c r="B26" s="9" t="s">
        <v>26</v>
      </c>
      <c r="C26" s="15" t="s">
        <v>27</v>
      </c>
      <c r="D26" s="15"/>
      <c r="E26" s="16">
        <v>698</v>
      </c>
    </row>
    <row r="27" spans="1:7" ht="24.6" customHeight="1">
      <c r="A27" s="10" t="s">
        <v>24</v>
      </c>
      <c r="B27" s="11"/>
      <c r="C27" s="12"/>
      <c r="D27" s="12"/>
      <c r="E27" s="18">
        <f>SUM(E22:E26)</f>
        <v>70074.862999999998</v>
      </c>
    </row>
    <row r="28" spans="1:7" ht="31.9" customHeight="1">
      <c r="A28" s="88" t="s">
        <v>53</v>
      </c>
      <c r="B28" s="88"/>
      <c r="C28" s="88"/>
      <c r="D28" s="88"/>
      <c r="E28" s="88"/>
    </row>
    <row r="29" spans="1:7">
      <c r="A29" s="81" t="s">
        <v>20</v>
      </c>
      <c r="B29" s="81"/>
      <c r="C29" s="81"/>
      <c r="D29" s="81"/>
      <c r="E29" s="81"/>
    </row>
    <row r="30" spans="1:7">
      <c r="A30" s="81" t="s">
        <v>19</v>
      </c>
      <c r="B30" s="81"/>
      <c r="C30" s="81"/>
      <c r="D30" s="81"/>
      <c r="E30" s="81"/>
    </row>
    <row r="31" spans="1:7" s="13" customFormat="1">
      <c r="A31" s="81" t="s">
        <v>29</v>
      </c>
      <c r="B31" s="81"/>
      <c r="C31" s="81"/>
      <c r="D31" s="81"/>
      <c r="E31" s="81"/>
    </row>
    <row r="32" spans="1:7">
      <c r="A32" s="81" t="s">
        <v>36</v>
      </c>
      <c r="B32" s="81"/>
      <c r="C32" s="81"/>
      <c r="D32" s="81"/>
      <c r="E32" s="81"/>
    </row>
    <row r="33" spans="1:8" ht="34.5" customHeight="1">
      <c r="A33" s="86" t="s">
        <v>5</v>
      </c>
      <c r="B33" s="86"/>
      <c r="C33" s="86"/>
      <c r="D33" s="86"/>
      <c r="E33" s="86"/>
    </row>
    <row r="34" spans="1:8" ht="30" customHeight="1">
      <c r="A34" s="81" t="s">
        <v>36</v>
      </c>
      <c r="B34" s="81"/>
      <c r="C34" s="81"/>
      <c r="D34" s="81"/>
      <c r="E34" s="81"/>
    </row>
    <row r="35" spans="1:8" ht="20.25" customHeight="1">
      <c r="A35" s="89" t="s">
        <v>28</v>
      </c>
      <c r="B35" s="89"/>
      <c r="C35" s="89"/>
      <c r="D35" s="89"/>
      <c r="E35" s="19"/>
      <c r="F35" s="13"/>
      <c r="G35" s="13"/>
      <c r="H35" s="2"/>
    </row>
    <row r="36" spans="1:8" ht="13.9" customHeight="1">
      <c r="A36" s="4"/>
      <c r="B36" s="90" t="s">
        <v>18</v>
      </c>
      <c r="C36" s="90"/>
      <c r="D36" s="90"/>
      <c r="E36" s="20" t="s">
        <v>6</v>
      </c>
    </row>
    <row r="37" spans="1:8">
      <c r="A37" s="31"/>
      <c r="B37" s="31"/>
      <c r="C37" s="31"/>
      <c r="D37" s="31"/>
      <c r="E37" s="21"/>
    </row>
    <row r="38" spans="1:8" ht="13.9" customHeight="1">
      <c r="A38" s="91" t="s">
        <v>37</v>
      </c>
      <c r="B38" s="91"/>
      <c r="C38" s="91"/>
      <c r="D38" s="91"/>
      <c r="E38" s="19"/>
    </row>
    <row r="39" spans="1:8">
      <c r="A39" s="4"/>
      <c r="B39" s="90" t="s">
        <v>18</v>
      </c>
      <c r="C39" s="90"/>
      <c r="D39" s="90"/>
      <c r="E39" s="20" t="s">
        <v>6</v>
      </c>
    </row>
    <row r="40" spans="1:8">
      <c r="A40" s="5" t="s">
        <v>38</v>
      </c>
      <c r="B40" s="4"/>
      <c r="C40" s="4"/>
      <c r="D40" s="4"/>
      <c r="E40" s="4"/>
    </row>
    <row r="41" spans="1:8" ht="13.9" customHeight="1">
      <c r="A41" s="13" t="s">
        <v>30</v>
      </c>
      <c r="B41" s="4"/>
      <c r="C41" s="4"/>
      <c r="D41" s="4"/>
    </row>
    <row r="42" spans="1:8">
      <c r="A42" s="5" t="s">
        <v>42</v>
      </c>
      <c r="B42" s="23">
        <v>126790.67</v>
      </c>
      <c r="C42" s="4"/>
      <c r="D42" s="4"/>
    </row>
    <row r="43" spans="1:8">
      <c r="A43" s="25" t="s">
        <v>50</v>
      </c>
      <c r="B43" s="24"/>
      <c r="C43" s="4"/>
      <c r="D43" s="4"/>
    </row>
    <row r="44" spans="1:8">
      <c r="A44" s="5" t="s">
        <v>39</v>
      </c>
      <c r="B44" s="24">
        <v>64370.98</v>
      </c>
      <c r="C44" s="4"/>
      <c r="D44" s="4"/>
    </row>
    <row r="45" spans="1:8">
      <c r="A45" s="5" t="s">
        <v>45</v>
      </c>
      <c r="B45" s="24">
        <f>3*110</f>
        <v>330</v>
      </c>
      <c r="C45" s="4"/>
      <c r="D45" s="4"/>
    </row>
    <row r="46" spans="1:8" ht="30">
      <c r="A46" s="33" t="s">
        <v>40</v>
      </c>
      <c r="B46" s="24">
        <f>E27</f>
        <v>70074.862999999998</v>
      </c>
      <c r="C46" s="4"/>
      <c r="D46" s="4"/>
    </row>
    <row r="47" spans="1:8">
      <c r="A47" s="22" t="s">
        <v>41</v>
      </c>
      <c r="B47" s="26">
        <f>B42+B44+B45-B46</f>
        <v>121416.787</v>
      </c>
      <c r="C47" s="4"/>
      <c r="D47" s="4"/>
      <c r="E47" s="4"/>
    </row>
    <row r="49" spans="2:2">
      <c r="B49" s="3"/>
    </row>
  </sheetData>
  <mergeCells count="30">
    <mergeCell ref="A34:E34"/>
    <mergeCell ref="A35:D35"/>
    <mergeCell ref="B36:D36"/>
    <mergeCell ref="A38:D38"/>
    <mergeCell ref="B39:D39"/>
    <mergeCell ref="A33:E33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topLeftCell="A19" zoomScaleSheetLayoutView="100" workbookViewId="0">
      <selection activeCell="A29" sqref="A29:E29"/>
    </sheetView>
  </sheetViews>
  <sheetFormatPr defaultColWidth="9.140625" defaultRowHeight="15"/>
  <cols>
    <col min="1" max="1" width="31.7109375" style="5" customWidth="1"/>
    <col min="2" max="2" width="20.28515625" style="5" customWidth="1"/>
    <col min="3" max="3" width="14" style="5" customWidth="1"/>
    <col min="4" max="4" width="16.140625" style="5" customWidth="1"/>
    <col min="5" max="5" width="14.140625" style="5" customWidth="1"/>
    <col min="6" max="7" width="9.140625" style="5"/>
    <col min="8" max="8" width="16.140625" style="5" customWidth="1"/>
    <col min="9" max="16384" width="9.140625" style="5"/>
  </cols>
  <sheetData>
    <row r="1" spans="1:5" ht="15.75">
      <c r="A1" s="77" t="s">
        <v>11</v>
      </c>
      <c r="B1" s="77"/>
      <c r="C1" s="77"/>
      <c r="D1" s="77"/>
      <c r="E1" s="77"/>
    </row>
    <row r="2" spans="1:5" ht="27.75" customHeight="1">
      <c r="A2" s="78" t="s">
        <v>12</v>
      </c>
      <c r="B2" s="79"/>
      <c r="C2" s="79"/>
      <c r="D2" s="79"/>
      <c r="E2" s="79"/>
    </row>
    <row r="3" spans="1:5">
      <c r="A3" s="80" t="s">
        <v>54</v>
      </c>
      <c r="B3" s="80"/>
      <c r="C3" s="80"/>
      <c r="D3" s="80"/>
      <c r="E3" s="80"/>
    </row>
    <row r="4" spans="1:5" s="1" customFormat="1" ht="15.75">
      <c r="A4" s="27" t="s">
        <v>13</v>
      </c>
      <c r="B4" s="7"/>
      <c r="C4" s="7"/>
      <c r="D4" s="85" t="s">
        <v>55</v>
      </c>
      <c r="E4" s="85"/>
    </row>
    <row r="5" spans="1:5">
      <c r="A5" s="35"/>
      <c r="B5" s="7"/>
      <c r="C5" s="7"/>
      <c r="D5" s="7"/>
      <c r="E5" s="17"/>
    </row>
    <row r="6" spans="1:5" ht="13.9" customHeight="1">
      <c r="A6" s="81" t="s">
        <v>0</v>
      </c>
      <c r="B6" s="81"/>
      <c r="C6" s="81"/>
      <c r="D6" s="81"/>
      <c r="E6" s="81"/>
    </row>
    <row r="7" spans="1:5">
      <c r="A7" s="82" t="s">
        <v>31</v>
      </c>
      <c r="B7" s="82"/>
      <c r="C7" s="82"/>
      <c r="D7" s="82"/>
      <c r="E7" s="82"/>
    </row>
    <row r="8" spans="1:5" ht="13.9" customHeight="1">
      <c r="A8" s="75" t="s">
        <v>1</v>
      </c>
      <c r="B8" s="75"/>
      <c r="C8" s="75"/>
      <c r="D8" s="75"/>
      <c r="E8" s="75"/>
    </row>
    <row r="9" spans="1:5" ht="18.75" customHeight="1">
      <c r="A9" s="81" t="s">
        <v>32</v>
      </c>
      <c r="B9" s="81"/>
      <c r="C9" s="81"/>
      <c r="D9" s="81"/>
      <c r="E9" s="81"/>
    </row>
    <row r="10" spans="1:5" ht="22.9" customHeight="1">
      <c r="A10" s="83" t="s">
        <v>14</v>
      </c>
      <c r="B10" s="84"/>
      <c r="C10" s="84"/>
      <c r="D10" s="84"/>
      <c r="E10" s="84"/>
    </row>
    <row r="11" spans="1:5" ht="27" customHeight="1">
      <c r="A11" s="81" t="s">
        <v>33</v>
      </c>
      <c r="B11" s="81"/>
      <c r="C11" s="81"/>
      <c r="D11" s="81"/>
      <c r="E11" s="81"/>
    </row>
    <row r="12" spans="1:5" ht="18" customHeight="1">
      <c r="A12" s="75" t="s">
        <v>15</v>
      </c>
      <c r="B12" s="76"/>
      <c r="C12" s="76"/>
      <c r="D12" s="76"/>
      <c r="E12" s="76"/>
    </row>
    <row r="13" spans="1:5" ht="13.9" customHeight="1">
      <c r="A13" s="81" t="s">
        <v>21</v>
      </c>
      <c r="B13" s="81"/>
      <c r="C13" s="81"/>
      <c r="D13" s="81"/>
      <c r="E13" s="81"/>
    </row>
    <row r="14" spans="1:5" ht="15.75" customHeight="1">
      <c r="A14" s="75" t="s">
        <v>2</v>
      </c>
      <c r="B14" s="76"/>
      <c r="C14" s="76"/>
      <c r="D14" s="76"/>
      <c r="E14" s="76"/>
    </row>
    <row r="15" spans="1:5" ht="13.9" customHeight="1">
      <c r="A15" s="81" t="s">
        <v>22</v>
      </c>
      <c r="B15" s="81"/>
      <c r="C15" s="81"/>
      <c r="D15" s="81"/>
      <c r="E15" s="81"/>
    </row>
    <row r="16" spans="1:5" ht="13.9" customHeight="1">
      <c r="A16" s="75" t="s">
        <v>16</v>
      </c>
      <c r="B16" s="76"/>
      <c r="C16" s="76"/>
      <c r="D16" s="76"/>
      <c r="E16" s="76"/>
    </row>
    <row r="17" spans="1:7" ht="32.25" customHeight="1">
      <c r="A17" s="81" t="s">
        <v>17</v>
      </c>
      <c r="B17" s="81"/>
      <c r="C17" s="81"/>
      <c r="D17" s="81"/>
      <c r="E17" s="81"/>
    </row>
    <row r="18" spans="1:7" ht="57.6" customHeight="1">
      <c r="A18" s="81" t="s">
        <v>34</v>
      </c>
      <c r="B18" s="81"/>
      <c r="C18" s="81"/>
      <c r="D18" s="81"/>
      <c r="E18" s="81"/>
    </row>
    <row r="19" spans="1:7" ht="34.5" customHeight="1">
      <c r="A19" s="87" t="s">
        <v>35</v>
      </c>
      <c r="B19" s="87"/>
      <c r="C19" s="87"/>
      <c r="D19" s="87"/>
      <c r="E19" s="87"/>
    </row>
    <row r="20" spans="1:7" ht="18" customHeight="1">
      <c r="A20" s="87"/>
      <c r="B20" s="87"/>
      <c r="C20" s="87"/>
      <c r="D20" s="87"/>
      <c r="E20" s="87"/>
      <c r="F20" s="5">
        <v>1297.3</v>
      </c>
      <c r="G20" s="5">
        <v>3</v>
      </c>
    </row>
    <row r="21" spans="1:7" ht="135">
      <c r="A21" s="6" t="s">
        <v>7</v>
      </c>
      <c r="B21" s="6" t="s">
        <v>10</v>
      </c>
      <c r="C21" s="6" t="s">
        <v>3</v>
      </c>
      <c r="D21" s="6" t="s">
        <v>9</v>
      </c>
      <c r="E21" s="15" t="s">
        <v>8</v>
      </c>
    </row>
    <row r="22" spans="1:7" ht="38.25">
      <c r="A22" s="29" t="s">
        <v>46</v>
      </c>
      <c r="B22" s="9" t="s">
        <v>43</v>
      </c>
      <c r="C22" s="6" t="s">
        <v>4</v>
      </c>
      <c r="D22" s="6">
        <v>12.97</v>
      </c>
      <c r="E22" s="16">
        <f>D22*F20*G20</f>
        <v>50477.942999999999</v>
      </c>
    </row>
    <row r="23" spans="1:7">
      <c r="A23" s="8" t="s">
        <v>44</v>
      </c>
      <c r="B23" s="9" t="s">
        <v>23</v>
      </c>
      <c r="C23" s="6" t="s">
        <v>4</v>
      </c>
      <c r="D23" s="6">
        <v>3.6</v>
      </c>
      <c r="E23" s="16">
        <f>D23*F20*G20</f>
        <v>14010.84</v>
      </c>
    </row>
    <row r="24" spans="1:7" ht="25.5">
      <c r="A24" s="8" t="s">
        <v>47</v>
      </c>
      <c r="B24" s="30" t="s">
        <v>48</v>
      </c>
      <c r="C24" s="6" t="s">
        <v>27</v>
      </c>
      <c r="D24" s="6"/>
      <c r="E24" s="28">
        <v>0</v>
      </c>
    </row>
    <row r="25" spans="1:7">
      <c r="A25" s="14" t="s">
        <v>25</v>
      </c>
      <c r="B25" s="9" t="s">
        <v>56</v>
      </c>
      <c r="C25" s="15" t="s">
        <v>27</v>
      </c>
      <c r="D25" s="15"/>
      <c r="E25" s="16">
        <v>2218.14</v>
      </c>
    </row>
    <row r="26" spans="1:7" ht="30">
      <c r="A26" s="37" t="s">
        <v>57</v>
      </c>
      <c r="B26" s="9" t="s">
        <v>58</v>
      </c>
      <c r="C26" s="15" t="s">
        <v>59</v>
      </c>
      <c r="D26" s="15">
        <v>16</v>
      </c>
      <c r="E26" s="16">
        <f>D26*218.47</f>
        <v>3495.52</v>
      </c>
    </row>
    <row r="27" spans="1:7" ht="24.6" customHeight="1">
      <c r="A27" s="10" t="s">
        <v>24</v>
      </c>
      <c r="B27" s="11"/>
      <c r="C27" s="12"/>
      <c r="D27" s="12"/>
      <c r="E27" s="18">
        <f>SUM(E22:E26)</f>
        <v>70202.442999999999</v>
      </c>
    </row>
    <row r="28" spans="1:7" ht="31.9" customHeight="1">
      <c r="A28" s="88" t="s">
        <v>65</v>
      </c>
      <c r="B28" s="88"/>
      <c r="C28" s="88"/>
      <c r="D28" s="88"/>
      <c r="E28" s="88"/>
    </row>
    <row r="29" spans="1:7">
      <c r="A29" s="81" t="s">
        <v>20</v>
      </c>
      <c r="B29" s="81"/>
      <c r="C29" s="81"/>
      <c r="D29" s="81"/>
      <c r="E29" s="81"/>
    </row>
    <row r="30" spans="1:7">
      <c r="A30" s="81" t="s">
        <v>19</v>
      </c>
      <c r="B30" s="81"/>
      <c r="C30" s="81"/>
      <c r="D30" s="81"/>
      <c r="E30" s="81"/>
    </row>
    <row r="31" spans="1:7" s="13" customFormat="1">
      <c r="A31" s="81" t="s">
        <v>29</v>
      </c>
      <c r="B31" s="81"/>
      <c r="C31" s="81"/>
      <c r="D31" s="81"/>
      <c r="E31" s="81"/>
    </row>
    <row r="32" spans="1:7">
      <c r="A32" s="81" t="s">
        <v>36</v>
      </c>
      <c r="B32" s="81"/>
      <c r="C32" s="81"/>
      <c r="D32" s="81"/>
      <c r="E32" s="81"/>
    </row>
    <row r="33" spans="1:8" ht="34.5" customHeight="1">
      <c r="A33" s="86" t="s">
        <v>5</v>
      </c>
      <c r="B33" s="86"/>
      <c r="C33" s="86"/>
      <c r="D33" s="86"/>
      <c r="E33" s="86"/>
    </row>
    <row r="34" spans="1:8" ht="30" customHeight="1">
      <c r="A34" s="81" t="s">
        <v>36</v>
      </c>
      <c r="B34" s="81"/>
      <c r="C34" s="81"/>
      <c r="D34" s="81"/>
      <c r="E34" s="81"/>
    </row>
    <row r="35" spans="1:8" ht="20.25" customHeight="1">
      <c r="A35" s="89" t="s">
        <v>28</v>
      </c>
      <c r="B35" s="89"/>
      <c r="C35" s="89"/>
      <c r="D35" s="89"/>
      <c r="E35" s="19"/>
      <c r="F35" s="13"/>
      <c r="G35" s="13"/>
      <c r="H35" s="2"/>
    </row>
    <row r="36" spans="1:8" ht="13.9" customHeight="1">
      <c r="A36" s="4"/>
      <c r="B36" s="90" t="s">
        <v>18</v>
      </c>
      <c r="C36" s="90"/>
      <c r="D36" s="90"/>
      <c r="E36" s="20" t="s">
        <v>6</v>
      </c>
    </row>
    <row r="37" spans="1:8">
      <c r="A37" s="34"/>
      <c r="B37" s="34"/>
      <c r="C37" s="34"/>
      <c r="D37" s="34"/>
      <c r="E37" s="21"/>
    </row>
    <row r="38" spans="1:8" ht="13.9" customHeight="1">
      <c r="A38" s="91" t="s">
        <v>37</v>
      </c>
      <c r="B38" s="91"/>
      <c r="C38" s="91"/>
      <c r="D38" s="91"/>
      <c r="E38" s="19"/>
    </row>
    <row r="39" spans="1:8">
      <c r="A39" s="4"/>
      <c r="B39" s="90" t="s">
        <v>18</v>
      </c>
      <c r="C39" s="90"/>
      <c r="D39" s="90"/>
      <c r="E39" s="20" t="s">
        <v>6</v>
      </c>
    </row>
    <row r="40" spans="1:8">
      <c r="A40" s="5" t="s">
        <v>38</v>
      </c>
      <c r="B40" s="4"/>
      <c r="C40" s="4"/>
      <c r="D40" s="4"/>
      <c r="E40" s="4"/>
    </row>
    <row r="41" spans="1:8" ht="13.9" customHeight="1">
      <c r="A41" s="13" t="s">
        <v>30</v>
      </c>
      <c r="B41" s="4"/>
      <c r="C41" s="4"/>
      <c r="D41" s="4"/>
    </row>
    <row r="42" spans="1:8">
      <c r="A42" s="5" t="s">
        <v>42</v>
      </c>
      <c r="B42" s="23">
        <f>'1кв'!B47</f>
        <v>121416.787</v>
      </c>
      <c r="C42" s="4"/>
      <c r="D42" s="4"/>
    </row>
    <row r="43" spans="1:8">
      <c r="A43" s="25" t="s">
        <v>50</v>
      </c>
      <c r="B43" s="24"/>
      <c r="C43" s="4"/>
      <c r="D43" s="4"/>
    </row>
    <row r="44" spans="1:8">
      <c r="A44" s="5" t="s">
        <v>39</v>
      </c>
      <c r="B44" s="24">
        <v>80295.77</v>
      </c>
      <c r="C44" s="4"/>
      <c r="D44" s="4"/>
    </row>
    <row r="45" spans="1:8">
      <c r="A45" s="5" t="s">
        <v>45</v>
      </c>
      <c r="B45" s="24">
        <f>3*110</f>
        <v>330</v>
      </c>
      <c r="C45" s="4"/>
      <c r="D45" s="4"/>
    </row>
    <row r="46" spans="1:8" ht="30">
      <c r="A46" s="36" t="s">
        <v>40</v>
      </c>
      <c r="B46" s="24">
        <f>E27</f>
        <v>70202.442999999999</v>
      </c>
      <c r="C46" s="4"/>
      <c r="D46" s="4"/>
    </row>
    <row r="47" spans="1:8">
      <c r="A47" s="22" t="s">
        <v>41</v>
      </c>
      <c r="B47" s="26">
        <f>B42+B44+B45-B46</f>
        <v>131840.114</v>
      </c>
      <c r="C47" s="4"/>
      <c r="D47" s="4"/>
      <c r="E47" s="4"/>
    </row>
    <row r="49" spans="2:2">
      <c r="B49" s="3"/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22" zoomScaleSheetLayoutView="100" workbookViewId="0">
      <selection activeCell="A26" sqref="A26"/>
    </sheetView>
  </sheetViews>
  <sheetFormatPr defaultColWidth="9.140625" defaultRowHeight="15"/>
  <cols>
    <col min="1" max="1" width="31.7109375" style="5" customWidth="1"/>
    <col min="2" max="2" width="20.28515625" style="5" customWidth="1"/>
    <col min="3" max="3" width="14" style="5" customWidth="1"/>
    <col min="4" max="4" width="16.140625" style="5" customWidth="1"/>
    <col min="5" max="5" width="14.140625" style="5" customWidth="1"/>
    <col min="6" max="7" width="9.140625" style="5"/>
    <col min="8" max="8" width="16.140625" style="5" customWidth="1"/>
    <col min="9" max="16384" width="9.140625" style="5"/>
  </cols>
  <sheetData>
    <row r="1" spans="1:5" ht="15.75">
      <c r="A1" s="77" t="s">
        <v>11</v>
      </c>
      <c r="B1" s="77"/>
      <c r="C1" s="77"/>
      <c r="D1" s="77"/>
      <c r="E1" s="77"/>
    </row>
    <row r="2" spans="1:5" ht="27.75" customHeight="1">
      <c r="A2" s="78" t="s">
        <v>12</v>
      </c>
      <c r="B2" s="79"/>
      <c r="C2" s="79"/>
      <c r="D2" s="79"/>
      <c r="E2" s="79"/>
    </row>
    <row r="3" spans="1:5">
      <c r="A3" s="80" t="s">
        <v>60</v>
      </c>
      <c r="B3" s="80"/>
      <c r="C3" s="80"/>
      <c r="D3" s="80"/>
      <c r="E3" s="80"/>
    </row>
    <row r="4" spans="1:5" s="1" customFormat="1" ht="15.75">
      <c r="A4" s="27" t="s">
        <v>13</v>
      </c>
      <c r="B4" s="7"/>
      <c r="C4" s="7"/>
      <c r="D4" s="85" t="s">
        <v>61</v>
      </c>
      <c r="E4" s="85"/>
    </row>
    <row r="5" spans="1:5">
      <c r="A5" s="40"/>
      <c r="B5" s="7"/>
      <c r="C5" s="7"/>
      <c r="D5" s="7"/>
      <c r="E5" s="17"/>
    </row>
    <row r="6" spans="1:5" ht="13.9" customHeight="1">
      <c r="A6" s="81" t="s">
        <v>0</v>
      </c>
      <c r="B6" s="81"/>
      <c r="C6" s="81"/>
      <c r="D6" s="81"/>
      <c r="E6" s="81"/>
    </row>
    <row r="7" spans="1:5">
      <c r="A7" s="82" t="s">
        <v>31</v>
      </c>
      <c r="B7" s="82"/>
      <c r="C7" s="82"/>
      <c r="D7" s="82"/>
      <c r="E7" s="82"/>
    </row>
    <row r="8" spans="1:5" ht="13.9" customHeight="1">
      <c r="A8" s="75" t="s">
        <v>1</v>
      </c>
      <c r="B8" s="75"/>
      <c r="C8" s="75"/>
      <c r="D8" s="75"/>
      <c r="E8" s="75"/>
    </row>
    <row r="9" spans="1:5" ht="18.75" customHeight="1">
      <c r="A9" s="81" t="s">
        <v>32</v>
      </c>
      <c r="B9" s="81"/>
      <c r="C9" s="81"/>
      <c r="D9" s="81"/>
      <c r="E9" s="81"/>
    </row>
    <row r="10" spans="1:5" ht="22.9" customHeight="1">
      <c r="A10" s="83" t="s">
        <v>14</v>
      </c>
      <c r="B10" s="84"/>
      <c r="C10" s="84"/>
      <c r="D10" s="84"/>
      <c r="E10" s="84"/>
    </row>
    <row r="11" spans="1:5" ht="27" customHeight="1">
      <c r="A11" s="81" t="s">
        <v>33</v>
      </c>
      <c r="B11" s="81"/>
      <c r="C11" s="81"/>
      <c r="D11" s="81"/>
      <c r="E11" s="81"/>
    </row>
    <row r="12" spans="1:5" ht="18" customHeight="1">
      <c r="A12" s="75" t="s">
        <v>15</v>
      </c>
      <c r="B12" s="76"/>
      <c r="C12" s="76"/>
      <c r="D12" s="76"/>
      <c r="E12" s="76"/>
    </row>
    <row r="13" spans="1:5" ht="13.9" customHeight="1">
      <c r="A13" s="81" t="s">
        <v>21</v>
      </c>
      <c r="B13" s="81"/>
      <c r="C13" s="81"/>
      <c r="D13" s="81"/>
      <c r="E13" s="81"/>
    </row>
    <row r="14" spans="1:5" ht="15.75" customHeight="1">
      <c r="A14" s="75" t="s">
        <v>2</v>
      </c>
      <c r="B14" s="76"/>
      <c r="C14" s="76"/>
      <c r="D14" s="76"/>
      <c r="E14" s="76"/>
    </row>
    <row r="15" spans="1:5" ht="13.9" customHeight="1">
      <c r="A15" s="81" t="s">
        <v>22</v>
      </c>
      <c r="B15" s="81"/>
      <c r="C15" s="81"/>
      <c r="D15" s="81"/>
      <c r="E15" s="81"/>
    </row>
    <row r="16" spans="1:5" ht="13.9" customHeight="1">
      <c r="A16" s="75" t="s">
        <v>16</v>
      </c>
      <c r="B16" s="76"/>
      <c r="C16" s="76"/>
      <c r="D16" s="76"/>
      <c r="E16" s="76"/>
    </row>
    <row r="17" spans="1:7" ht="32.25" customHeight="1">
      <c r="A17" s="81" t="s">
        <v>17</v>
      </c>
      <c r="B17" s="81"/>
      <c r="C17" s="81"/>
      <c r="D17" s="81"/>
      <c r="E17" s="81"/>
    </row>
    <row r="18" spans="1:7" ht="57.6" customHeight="1">
      <c r="A18" s="81" t="s">
        <v>34</v>
      </c>
      <c r="B18" s="81"/>
      <c r="C18" s="81"/>
      <c r="D18" s="81"/>
      <c r="E18" s="81"/>
    </row>
    <row r="19" spans="1:7" ht="34.5" customHeight="1">
      <c r="A19" s="87" t="s">
        <v>35</v>
      </c>
      <c r="B19" s="87"/>
      <c r="C19" s="87"/>
      <c r="D19" s="87"/>
      <c r="E19" s="87"/>
    </row>
    <row r="20" spans="1:7" ht="18" customHeight="1">
      <c r="A20" s="87"/>
      <c r="B20" s="87"/>
      <c r="C20" s="87"/>
      <c r="D20" s="87"/>
      <c r="E20" s="87"/>
      <c r="F20" s="5">
        <v>1297.3</v>
      </c>
      <c r="G20" s="5">
        <v>3</v>
      </c>
    </row>
    <row r="21" spans="1:7" ht="135">
      <c r="A21" s="6" t="s">
        <v>7</v>
      </c>
      <c r="B21" s="6" t="s">
        <v>10</v>
      </c>
      <c r="C21" s="6" t="s">
        <v>3</v>
      </c>
      <c r="D21" s="6" t="s">
        <v>9</v>
      </c>
      <c r="E21" s="15" t="s">
        <v>8</v>
      </c>
    </row>
    <row r="22" spans="1:7" ht="38.25">
      <c r="A22" s="29" t="s">
        <v>46</v>
      </c>
      <c r="B22" s="9" t="s">
        <v>43</v>
      </c>
      <c r="C22" s="6" t="s">
        <v>4</v>
      </c>
      <c r="D22" s="6">
        <v>14.01</v>
      </c>
      <c r="E22" s="16">
        <f>D22*F20*G20</f>
        <v>54525.519</v>
      </c>
    </row>
    <row r="23" spans="1:7">
      <c r="A23" s="8" t="s">
        <v>44</v>
      </c>
      <c r="B23" s="9" t="s">
        <v>23</v>
      </c>
      <c r="C23" s="6" t="s">
        <v>4</v>
      </c>
      <c r="D23" s="6">
        <v>3.9</v>
      </c>
      <c r="E23" s="16">
        <f>D23*F20*G20</f>
        <v>15178.409999999998</v>
      </c>
    </row>
    <row r="24" spans="1:7" ht="25.5">
      <c r="A24" s="8" t="s">
        <v>47</v>
      </c>
      <c r="B24" s="30" t="s">
        <v>48</v>
      </c>
      <c r="C24" s="6" t="s">
        <v>27</v>
      </c>
      <c r="D24" s="6"/>
      <c r="E24" s="28">
        <v>0</v>
      </c>
    </row>
    <row r="25" spans="1:7">
      <c r="A25" s="14" t="s">
        <v>25</v>
      </c>
      <c r="B25" s="9" t="s">
        <v>62</v>
      </c>
      <c r="C25" s="15" t="s">
        <v>27</v>
      </c>
      <c r="D25" s="15"/>
      <c r="E25" s="16">
        <v>211.07</v>
      </c>
    </row>
    <row r="26" spans="1:7">
      <c r="A26" s="46" t="s">
        <v>63</v>
      </c>
      <c r="B26" s="9" t="s">
        <v>64</v>
      </c>
      <c r="C26" s="15" t="s">
        <v>27</v>
      </c>
      <c r="D26" s="15"/>
      <c r="E26" s="16">
        <v>65301.41</v>
      </c>
    </row>
    <row r="27" spans="1:7" ht="24.6" customHeight="1">
      <c r="A27" s="10" t="s">
        <v>24</v>
      </c>
      <c r="B27" s="11"/>
      <c r="C27" s="12"/>
      <c r="D27" s="12"/>
      <c r="E27" s="18">
        <f>SUM(E22:E26)</f>
        <v>135216.40900000001</v>
      </c>
    </row>
    <row r="28" spans="1:7" ht="31.9" customHeight="1">
      <c r="A28" s="88" t="s">
        <v>67</v>
      </c>
      <c r="B28" s="88"/>
      <c r="C28" s="88"/>
      <c r="D28" s="88"/>
      <c r="E28" s="88"/>
    </row>
    <row r="29" spans="1:7">
      <c r="A29" s="81" t="s">
        <v>20</v>
      </c>
      <c r="B29" s="81"/>
      <c r="C29" s="81"/>
      <c r="D29" s="81"/>
      <c r="E29" s="81"/>
    </row>
    <row r="30" spans="1:7">
      <c r="A30" s="81" t="s">
        <v>19</v>
      </c>
      <c r="B30" s="81"/>
      <c r="C30" s="81"/>
      <c r="D30" s="81"/>
      <c r="E30" s="81"/>
    </row>
    <row r="31" spans="1:7" s="13" customFormat="1">
      <c r="A31" s="81" t="s">
        <v>29</v>
      </c>
      <c r="B31" s="81"/>
      <c r="C31" s="81"/>
      <c r="D31" s="81"/>
      <c r="E31" s="81"/>
    </row>
    <row r="32" spans="1:7">
      <c r="A32" s="81" t="s">
        <v>36</v>
      </c>
      <c r="B32" s="81"/>
      <c r="C32" s="81"/>
      <c r="D32" s="81"/>
      <c r="E32" s="81"/>
    </row>
    <row r="33" spans="1:8">
      <c r="A33" s="38"/>
      <c r="B33" s="38"/>
      <c r="C33" s="38"/>
      <c r="D33" s="38"/>
      <c r="E33" s="38"/>
    </row>
    <row r="34" spans="1:8" ht="34.5" customHeight="1">
      <c r="A34" s="86" t="s">
        <v>5</v>
      </c>
      <c r="B34" s="86"/>
      <c r="C34" s="86"/>
      <c r="D34" s="86"/>
      <c r="E34" s="86"/>
    </row>
    <row r="35" spans="1:8" ht="30" customHeight="1">
      <c r="A35" s="81" t="s">
        <v>36</v>
      </c>
      <c r="B35" s="81"/>
      <c r="C35" s="81"/>
      <c r="D35" s="81"/>
      <c r="E35" s="81"/>
    </row>
    <row r="36" spans="1:8" ht="20.25" customHeight="1">
      <c r="A36" s="89" t="s">
        <v>28</v>
      </c>
      <c r="B36" s="89"/>
      <c r="C36" s="89"/>
      <c r="D36" s="89"/>
      <c r="E36" s="19"/>
      <c r="F36" s="13"/>
      <c r="G36" s="13"/>
      <c r="H36" s="2"/>
    </row>
    <row r="37" spans="1:8" ht="13.9" customHeight="1">
      <c r="A37" s="4"/>
      <c r="B37" s="90" t="s">
        <v>18</v>
      </c>
      <c r="C37" s="90"/>
      <c r="D37" s="90"/>
      <c r="E37" s="20" t="s">
        <v>6</v>
      </c>
    </row>
    <row r="38" spans="1:8">
      <c r="A38" s="39"/>
      <c r="B38" s="39"/>
      <c r="C38" s="39"/>
      <c r="D38" s="39"/>
      <c r="E38" s="21"/>
    </row>
    <row r="39" spans="1:8" ht="13.9" customHeight="1">
      <c r="A39" s="91" t="s">
        <v>37</v>
      </c>
      <c r="B39" s="91"/>
      <c r="C39" s="91"/>
      <c r="D39" s="91"/>
      <c r="E39" s="19"/>
    </row>
    <row r="40" spans="1:8">
      <c r="A40" s="4"/>
      <c r="B40" s="90" t="s">
        <v>18</v>
      </c>
      <c r="C40" s="90"/>
      <c r="D40" s="90"/>
      <c r="E40" s="20" t="s">
        <v>6</v>
      </c>
    </row>
    <row r="41" spans="1:8">
      <c r="A41" s="5" t="s">
        <v>38</v>
      </c>
      <c r="B41" s="4"/>
      <c r="C41" s="4"/>
      <c r="D41" s="4"/>
      <c r="E41" s="4"/>
    </row>
    <row r="42" spans="1:8" ht="13.9" customHeight="1">
      <c r="A42" s="13" t="s">
        <v>30</v>
      </c>
      <c r="B42" s="4"/>
      <c r="C42" s="4"/>
      <c r="D42" s="4"/>
    </row>
    <row r="43" spans="1:8">
      <c r="A43" s="5" t="s">
        <v>42</v>
      </c>
      <c r="B43" s="23">
        <f>'2кв'!B47</f>
        <v>131840.114</v>
      </c>
      <c r="C43" s="4"/>
      <c r="D43" s="4"/>
    </row>
    <row r="44" spans="1:8">
      <c r="A44" s="25" t="s">
        <v>66</v>
      </c>
      <c r="B44" s="24"/>
      <c r="C44" s="4"/>
      <c r="D44" s="4"/>
    </row>
    <row r="45" spans="1:8">
      <c r="A45" s="5" t="s">
        <v>39</v>
      </c>
      <c r="B45" s="24">
        <v>81223.81</v>
      </c>
      <c r="C45" s="4"/>
      <c r="D45" s="4"/>
    </row>
    <row r="46" spans="1:8">
      <c r="A46" s="5" t="s">
        <v>45</v>
      </c>
      <c r="B46" s="24">
        <f>3*110</f>
        <v>330</v>
      </c>
      <c r="C46" s="4"/>
      <c r="D46" s="4"/>
    </row>
    <row r="47" spans="1:8" ht="30">
      <c r="A47" s="41" t="s">
        <v>40</v>
      </c>
      <c r="B47" s="24">
        <f>E27</f>
        <v>135216.40900000001</v>
      </c>
      <c r="C47" s="4"/>
      <c r="D47" s="4"/>
    </row>
    <row r="48" spans="1:8">
      <c r="A48" s="22" t="s">
        <v>41</v>
      </c>
      <c r="B48" s="26">
        <f>B43+B45+B46-B47</f>
        <v>78177.514999999985</v>
      </c>
      <c r="C48" s="4"/>
      <c r="D48" s="4"/>
      <c r="E48" s="4"/>
    </row>
    <row r="50" spans="2:2">
      <c r="B50" s="3"/>
    </row>
  </sheetData>
  <mergeCells count="30"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32" zoomScaleSheetLayoutView="100" workbookViewId="0">
      <selection activeCell="A26" sqref="A26"/>
    </sheetView>
  </sheetViews>
  <sheetFormatPr defaultColWidth="9.140625" defaultRowHeight="15"/>
  <cols>
    <col min="1" max="1" width="31.7109375" style="5" customWidth="1"/>
    <col min="2" max="2" width="20.28515625" style="5" customWidth="1"/>
    <col min="3" max="3" width="14" style="5" customWidth="1"/>
    <col min="4" max="4" width="16.140625" style="5" customWidth="1"/>
    <col min="5" max="5" width="14.140625" style="5" customWidth="1"/>
    <col min="6" max="7" width="9.140625" style="5"/>
    <col min="8" max="8" width="16.140625" style="5" customWidth="1"/>
    <col min="9" max="16384" width="9.140625" style="5"/>
  </cols>
  <sheetData>
    <row r="1" spans="1:5" ht="15.75">
      <c r="A1" s="77" t="s">
        <v>11</v>
      </c>
      <c r="B1" s="77"/>
      <c r="C1" s="77"/>
      <c r="D1" s="77"/>
      <c r="E1" s="77"/>
    </row>
    <row r="2" spans="1:5" ht="27.75" customHeight="1">
      <c r="A2" s="78" t="s">
        <v>12</v>
      </c>
      <c r="B2" s="79"/>
      <c r="C2" s="79"/>
      <c r="D2" s="79"/>
      <c r="E2" s="79"/>
    </row>
    <row r="3" spans="1:5">
      <c r="A3" s="80" t="s">
        <v>68</v>
      </c>
      <c r="B3" s="80"/>
      <c r="C3" s="80"/>
      <c r="D3" s="80"/>
      <c r="E3" s="80"/>
    </row>
    <row r="4" spans="1:5" s="1" customFormat="1" ht="15.75">
      <c r="A4" s="27" t="s">
        <v>13</v>
      </c>
      <c r="B4" s="7"/>
      <c r="C4" s="7"/>
      <c r="D4" s="85" t="s">
        <v>69</v>
      </c>
      <c r="E4" s="85"/>
    </row>
    <row r="5" spans="1:5">
      <c r="A5" s="43"/>
      <c r="B5" s="7"/>
      <c r="C5" s="7"/>
      <c r="D5" s="7"/>
      <c r="E5" s="17"/>
    </row>
    <row r="6" spans="1:5" ht="13.9" customHeight="1">
      <c r="A6" s="81" t="s">
        <v>0</v>
      </c>
      <c r="B6" s="81"/>
      <c r="C6" s="81"/>
      <c r="D6" s="81"/>
      <c r="E6" s="81"/>
    </row>
    <row r="7" spans="1:5">
      <c r="A7" s="82" t="s">
        <v>31</v>
      </c>
      <c r="B7" s="82"/>
      <c r="C7" s="82"/>
      <c r="D7" s="82"/>
      <c r="E7" s="82"/>
    </row>
    <row r="8" spans="1:5" ht="13.9" customHeight="1">
      <c r="A8" s="75" t="s">
        <v>1</v>
      </c>
      <c r="B8" s="75"/>
      <c r="C8" s="75"/>
      <c r="D8" s="75"/>
      <c r="E8" s="75"/>
    </row>
    <row r="9" spans="1:5" ht="18.75" customHeight="1">
      <c r="A9" s="81" t="s">
        <v>32</v>
      </c>
      <c r="B9" s="81"/>
      <c r="C9" s="81"/>
      <c r="D9" s="81"/>
      <c r="E9" s="81"/>
    </row>
    <row r="10" spans="1:5" ht="22.9" customHeight="1">
      <c r="A10" s="83" t="s">
        <v>14</v>
      </c>
      <c r="B10" s="84"/>
      <c r="C10" s="84"/>
      <c r="D10" s="84"/>
      <c r="E10" s="84"/>
    </row>
    <row r="11" spans="1:5" ht="27" customHeight="1">
      <c r="A11" s="81" t="s">
        <v>33</v>
      </c>
      <c r="B11" s="81"/>
      <c r="C11" s="81"/>
      <c r="D11" s="81"/>
      <c r="E11" s="81"/>
    </row>
    <row r="12" spans="1:5" ht="18" customHeight="1">
      <c r="A12" s="75" t="s">
        <v>15</v>
      </c>
      <c r="B12" s="76"/>
      <c r="C12" s="76"/>
      <c r="D12" s="76"/>
      <c r="E12" s="76"/>
    </row>
    <row r="13" spans="1:5" ht="13.9" customHeight="1">
      <c r="A13" s="81" t="s">
        <v>21</v>
      </c>
      <c r="B13" s="81"/>
      <c r="C13" s="81"/>
      <c r="D13" s="81"/>
      <c r="E13" s="81"/>
    </row>
    <row r="14" spans="1:5" ht="15.75" customHeight="1">
      <c r="A14" s="75" t="s">
        <v>2</v>
      </c>
      <c r="B14" s="76"/>
      <c r="C14" s="76"/>
      <c r="D14" s="76"/>
      <c r="E14" s="76"/>
    </row>
    <row r="15" spans="1:5" ht="13.9" customHeight="1">
      <c r="A15" s="81" t="s">
        <v>22</v>
      </c>
      <c r="B15" s="81"/>
      <c r="C15" s="81"/>
      <c r="D15" s="81"/>
      <c r="E15" s="81"/>
    </row>
    <row r="16" spans="1:5" ht="13.9" customHeight="1">
      <c r="A16" s="75" t="s">
        <v>16</v>
      </c>
      <c r="B16" s="76"/>
      <c r="C16" s="76"/>
      <c r="D16" s="76"/>
      <c r="E16" s="76"/>
    </row>
    <row r="17" spans="1:7" ht="32.25" customHeight="1">
      <c r="A17" s="81" t="s">
        <v>17</v>
      </c>
      <c r="B17" s="81"/>
      <c r="C17" s="81"/>
      <c r="D17" s="81"/>
      <c r="E17" s="81"/>
    </row>
    <row r="18" spans="1:7" ht="57.6" customHeight="1">
      <c r="A18" s="81" t="s">
        <v>34</v>
      </c>
      <c r="B18" s="81"/>
      <c r="C18" s="81"/>
      <c r="D18" s="81"/>
      <c r="E18" s="81"/>
    </row>
    <row r="19" spans="1:7" ht="34.5" customHeight="1">
      <c r="A19" s="87" t="s">
        <v>35</v>
      </c>
      <c r="B19" s="87"/>
      <c r="C19" s="87"/>
      <c r="D19" s="87"/>
      <c r="E19" s="87"/>
    </row>
    <row r="20" spans="1:7" ht="18" customHeight="1">
      <c r="A20" s="87"/>
      <c r="B20" s="87"/>
      <c r="C20" s="87"/>
      <c r="D20" s="87"/>
      <c r="E20" s="87"/>
      <c r="F20" s="5">
        <v>1297.3</v>
      </c>
      <c r="G20" s="5">
        <v>3</v>
      </c>
    </row>
    <row r="21" spans="1:7" ht="135">
      <c r="A21" s="6" t="s">
        <v>7</v>
      </c>
      <c r="B21" s="6" t="s">
        <v>10</v>
      </c>
      <c r="C21" s="6" t="s">
        <v>3</v>
      </c>
      <c r="D21" s="6" t="s">
        <v>9</v>
      </c>
      <c r="E21" s="15" t="s">
        <v>8</v>
      </c>
    </row>
    <row r="22" spans="1:7" ht="38.25">
      <c r="A22" s="29" t="s">
        <v>46</v>
      </c>
      <c r="B22" s="9" t="s">
        <v>43</v>
      </c>
      <c r="C22" s="6" t="s">
        <v>4</v>
      </c>
      <c r="D22" s="6">
        <v>14.01</v>
      </c>
      <c r="E22" s="16">
        <f>D22*F20*G20</f>
        <v>54525.519</v>
      </c>
    </row>
    <row r="23" spans="1:7">
      <c r="A23" s="8" t="s">
        <v>44</v>
      </c>
      <c r="B23" s="9" t="s">
        <v>23</v>
      </c>
      <c r="C23" s="6" t="s">
        <v>4</v>
      </c>
      <c r="D23" s="6">
        <v>3.9</v>
      </c>
      <c r="E23" s="16">
        <f>D23*F20*G20</f>
        <v>15178.409999999998</v>
      </c>
    </row>
    <row r="24" spans="1:7" ht="25.5">
      <c r="A24" s="8" t="s">
        <v>47</v>
      </c>
      <c r="B24" s="30" t="s">
        <v>48</v>
      </c>
      <c r="C24" s="6" t="s">
        <v>27</v>
      </c>
      <c r="D24" s="6"/>
      <c r="E24" s="28">
        <v>0</v>
      </c>
    </row>
    <row r="25" spans="1:7" ht="15.75" thickBot="1">
      <c r="A25" s="14" t="s">
        <v>25</v>
      </c>
      <c r="B25" s="9" t="s">
        <v>70</v>
      </c>
      <c r="C25" s="15" t="s">
        <v>27</v>
      </c>
      <c r="D25" s="15"/>
      <c r="E25" s="16">
        <v>0</v>
      </c>
    </row>
    <row r="26" spans="1:7" ht="32.25" thickBot="1">
      <c r="A26" s="47" t="s">
        <v>72</v>
      </c>
      <c r="B26" s="9" t="s">
        <v>71</v>
      </c>
      <c r="C26" s="15" t="s">
        <v>27</v>
      </c>
      <c r="D26" s="15"/>
      <c r="E26" s="16">
        <v>9501.83</v>
      </c>
    </row>
    <row r="27" spans="1:7" ht="24.6" customHeight="1">
      <c r="A27" s="10" t="s">
        <v>24</v>
      </c>
      <c r="B27" s="11"/>
      <c r="C27" s="12"/>
      <c r="D27" s="12"/>
      <c r="E27" s="18">
        <f>SUM(E22:E26)</f>
        <v>79205.759000000005</v>
      </c>
    </row>
    <row r="28" spans="1:7" ht="31.9" customHeight="1">
      <c r="A28" s="88" t="s">
        <v>73</v>
      </c>
      <c r="B28" s="88"/>
      <c r="C28" s="88"/>
      <c r="D28" s="88"/>
      <c r="E28" s="88"/>
    </row>
    <row r="29" spans="1:7">
      <c r="A29" s="81" t="s">
        <v>20</v>
      </c>
      <c r="B29" s="81"/>
      <c r="C29" s="81"/>
      <c r="D29" s="81"/>
      <c r="E29" s="81"/>
    </row>
    <row r="30" spans="1:7">
      <c r="A30" s="81" t="s">
        <v>19</v>
      </c>
      <c r="B30" s="81"/>
      <c r="C30" s="81"/>
      <c r="D30" s="81"/>
      <c r="E30" s="81"/>
    </row>
    <row r="31" spans="1:7" s="13" customFormat="1">
      <c r="A31" s="81" t="s">
        <v>29</v>
      </c>
      <c r="B31" s="81"/>
      <c r="C31" s="81"/>
      <c r="D31" s="81"/>
      <c r="E31" s="81"/>
    </row>
    <row r="32" spans="1:7">
      <c r="A32" s="81" t="s">
        <v>36</v>
      </c>
      <c r="B32" s="81"/>
      <c r="C32" s="81"/>
      <c r="D32" s="81"/>
      <c r="E32" s="81"/>
    </row>
    <row r="33" spans="1:8">
      <c r="A33" s="44"/>
      <c r="B33" s="44"/>
      <c r="C33" s="44"/>
      <c r="D33" s="44"/>
      <c r="E33" s="44"/>
    </row>
    <row r="34" spans="1:8" ht="34.5" customHeight="1">
      <c r="A34" s="86" t="s">
        <v>5</v>
      </c>
      <c r="B34" s="86"/>
      <c r="C34" s="86"/>
      <c r="D34" s="86"/>
      <c r="E34" s="86"/>
    </row>
    <row r="35" spans="1:8" ht="30" customHeight="1">
      <c r="A35" s="81" t="s">
        <v>36</v>
      </c>
      <c r="B35" s="81"/>
      <c r="C35" s="81"/>
      <c r="D35" s="81"/>
      <c r="E35" s="81"/>
    </row>
    <row r="36" spans="1:8" ht="20.25" customHeight="1">
      <c r="A36" s="89" t="s">
        <v>28</v>
      </c>
      <c r="B36" s="89"/>
      <c r="C36" s="89"/>
      <c r="D36" s="89"/>
      <c r="E36" s="19"/>
      <c r="F36" s="13"/>
      <c r="G36" s="13"/>
      <c r="H36" s="2"/>
    </row>
    <row r="37" spans="1:8" ht="13.9" customHeight="1">
      <c r="A37" s="4"/>
      <c r="B37" s="90" t="s">
        <v>18</v>
      </c>
      <c r="C37" s="90"/>
      <c r="D37" s="90"/>
      <c r="E37" s="20" t="s">
        <v>6</v>
      </c>
    </row>
    <row r="38" spans="1:8">
      <c r="A38" s="42"/>
      <c r="B38" s="42"/>
      <c r="C38" s="42"/>
      <c r="D38" s="42"/>
      <c r="E38" s="21"/>
    </row>
    <row r="39" spans="1:8" ht="13.9" customHeight="1">
      <c r="A39" s="91" t="s">
        <v>37</v>
      </c>
      <c r="B39" s="91"/>
      <c r="C39" s="91"/>
      <c r="D39" s="91"/>
      <c r="E39" s="19"/>
    </row>
    <row r="40" spans="1:8">
      <c r="A40" s="4"/>
      <c r="B40" s="90" t="s">
        <v>18</v>
      </c>
      <c r="C40" s="90"/>
      <c r="D40" s="90"/>
      <c r="E40" s="20" t="s">
        <v>6</v>
      </c>
    </row>
    <row r="41" spans="1:8">
      <c r="A41" s="5" t="s">
        <v>38</v>
      </c>
      <c r="B41" s="4"/>
      <c r="C41" s="4"/>
      <c r="D41" s="4"/>
      <c r="E41" s="4"/>
    </row>
    <row r="42" spans="1:8" ht="13.9" customHeight="1">
      <c r="A42" s="13" t="s">
        <v>30</v>
      </c>
      <c r="B42" s="4"/>
      <c r="C42" s="4"/>
      <c r="D42" s="4"/>
    </row>
    <row r="43" spans="1:8">
      <c r="A43" s="5" t="s">
        <v>42</v>
      </c>
      <c r="B43" s="23">
        <f>'3кв'!B48</f>
        <v>78177.514999999985</v>
      </c>
      <c r="C43" s="4"/>
      <c r="D43" s="4"/>
    </row>
    <row r="44" spans="1:8">
      <c r="A44" s="25" t="s">
        <v>66</v>
      </c>
      <c r="B44" s="24"/>
      <c r="C44" s="4"/>
      <c r="D44" s="4"/>
    </row>
    <row r="45" spans="1:8">
      <c r="A45" s="5" t="s">
        <v>39</v>
      </c>
      <c r="B45" s="24">
        <v>85436.43</v>
      </c>
      <c r="C45" s="4"/>
      <c r="D45" s="4"/>
    </row>
    <row r="46" spans="1:8">
      <c r="A46" s="5" t="s">
        <v>45</v>
      </c>
      <c r="B46" s="24">
        <f>3*110</f>
        <v>330</v>
      </c>
      <c r="C46" s="4"/>
      <c r="D46" s="4"/>
    </row>
    <row r="47" spans="1:8" ht="30">
      <c r="A47" s="45" t="s">
        <v>40</v>
      </c>
      <c r="B47" s="24">
        <f>E27</f>
        <v>79205.759000000005</v>
      </c>
      <c r="C47" s="4"/>
      <c r="D47" s="4"/>
    </row>
    <row r="48" spans="1:8">
      <c r="A48" s="22" t="s">
        <v>41</v>
      </c>
      <c r="B48" s="26">
        <f>B43+B45+B46-B47</f>
        <v>84738.185999999972</v>
      </c>
      <c r="C48" s="4"/>
      <c r="D48" s="4"/>
      <c r="E48" s="4"/>
    </row>
    <row r="50" spans="2:2">
      <c r="B50" s="3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A19" zoomScaleSheetLayoutView="100" workbookViewId="0">
      <selection activeCell="A30" sqref="A30:XFD30"/>
    </sheetView>
  </sheetViews>
  <sheetFormatPr defaultRowHeight="15"/>
  <cols>
    <col min="1" max="1" width="10.5703125" style="4" customWidth="1"/>
    <col min="2" max="2" width="54.28515625" style="4" customWidth="1"/>
    <col min="3" max="3" width="15.28515625" style="4" customWidth="1"/>
    <col min="4" max="4" width="11.85546875" style="4" customWidth="1"/>
    <col min="5" max="5" width="14.7109375" style="4" customWidth="1"/>
    <col min="6" max="6" width="12.42578125" style="4" customWidth="1"/>
    <col min="7" max="7" width="12" style="4" customWidth="1"/>
    <col min="8" max="8" width="13.5703125" style="4" customWidth="1"/>
    <col min="9" max="16384" width="9.140625" style="4"/>
  </cols>
  <sheetData>
    <row r="1" spans="1:5" ht="15.75">
      <c r="A1" s="92" t="s">
        <v>74</v>
      </c>
      <c r="B1" s="92"/>
      <c r="C1" s="92"/>
      <c r="D1" s="48"/>
    </row>
    <row r="2" spans="1:5" ht="15.75">
      <c r="A2" s="93" t="s">
        <v>75</v>
      </c>
      <c r="B2" s="93"/>
      <c r="C2" s="93"/>
      <c r="D2" s="49"/>
    </row>
    <row r="3" spans="1:5" ht="15.75">
      <c r="A3" s="93" t="s">
        <v>76</v>
      </c>
      <c r="B3" s="93"/>
      <c r="C3" s="93"/>
      <c r="D3" s="49"/>
    </row>
    <row r="4" spans="1:5" ht="15.75">
      <c r="A4" s="92" t="s">
        <v>96</v>
      </c>
      <c r="B4" s="92"/>
      <c r="C4" s="92"/>
      <c r="D4" s="48"/>
    </row>
    <row r="5" spans="1:5" ht="15.75">
      <c r="A5" s="94"/>
      <c r="B5" s="94"/>
      <c r="C5" s="94"/>
      <c r="D5" s="1"/>
    </row>
    <row r="6" spans="1:5" ht="15.75">
      <c r="A6" s="49"/>
      <c r="B6" s="50" t="s">
        <v>77</v>
      </c>
      <c r="C6" s="51">
        <f>'1кв'!B42</f>
        <v>126790.67</v>
      </c>
      <c r="D6" s="52"/>
    </row>
    <row r="7" spans="1:5" ht="15.75">
      <c r="A7" s="53" t="s">
        <v>78</v>
      </c>
      <c r="B7" s="50" t="s">
        <v>97</v>
      </c>
      <c r="C7" s="51"/>
      <c r="D7" s="52"/>
    </row>
    <row r="8" spans="1:5" ht="15.75">
      <c r="B8" s="54" t="s">
        <v>79</v>
      </c>
      <c r="C8" s="55">
        <f>'1кв'!B44+'2кв'!B44+'3кв'!B45+'4кв'!B45</f>
        <v>311326.99</v>
      </c>
      <c r="D8" s="56"/>
    </row>
    <row r="9" spans="1:5">
      <c r="B9" s="29" t="s">
        <v>80</v>
      </c>
      <c r="C9" s="55">
        <f>'1кв'!B45+'2кв'!B45+'3кв'!B46+'4кв'!B46</f>
        <v>1320</v>
      </c>
      <c r="D9" s="56"/>
    </row>
    <row r="10" spans="1:5" ht="15.75">
      <c r="A10" s="57"/>
      <c r="B10" s="54" t="s">
        <v>81</v>
      </c>
      <c r="C10" s="58">
        <f>SUM(C8:C9)</f>
        <v>312646.99</v>
      </c>
      <c r="D10" s="52"/>
    </row>
    <row r="11" spans="1:5" ht="15.75">
      <c r="A11" s="1"/>
      <c r="B11" s="95"/>
      <c r="C11" s="95"/>
      <c r="D11" s="59"/>
    </row>
    <row r="12" spans="1:5" ht="15.75">
      <c r="A12" s="60" t="s">
        <v>82</v>
      </c>
      <c r="B12" s="61" t="s">
        <v>46</v>
      </c>
      <c r="C12" s="62">
        <f>'1кв'!E22+'2кв'!E22+'3кв'!E22+'4кв'!E22</f>
        <v>210006.924</v>
      </c>
      <c r="D12" s="59"/>
    </row>
    <row r="13" spans="1:5" ht="15.75">
      <c r="A13" s="60"/>
      <c r="B13" s="8" t="s">
        <v>44</v>
      </c>
      <c r="C13" s="62">
        <f>'1кв'!E23+'2кв'!E23+'3кв'!E23+'4кв'!E23</f>
        <v>58378.499999999993</v>
      </c>
      <c r="D13" s="59"/>
    </row>
    <row r="14" spans="1:5" ht="30">
      <c r="A14" s="60"/>
      <c r="B14" s="8" t="s">
        <v>98</v>
      </c>
      <c r="C14" s="62">
        <f>'1кв'!E24</f>
        <v>4888.08</v>
      </c>
      <c r="D14" s="59"/>
    </row>
    <row r="15" spans="1:5" ht="15.75">
      <c r="A15" s="1"/>
      <c r="B15" s="8" t="s">
        <v>25</v>
      </c>
      <c r="C15" s="62">
        <f>'1кв'!E26+'2кв'!E25+'3кв'!E25+'4кв'!E25</f>
        <v>3127.21</v>
      </c>
      <c r="D15" s="59"/>
      <c r="E15" s="63"/>
    </row>
    <row r="16" spans="1:5" ht="15.75">
      <c r="A16" s="60"/>
      <c r="B16" s="64" t="s">
        <v>101</v>
      </c>
      <c r="C16" s="65">
        <f>16*218.47</f>
        <v>3495.52</v>
      </c>
      <c r="D16" s="59"/>
    </row>
    <row r="17" spans="1:5" ht="15.75">
      <c r="A17" s="60"/>
      <c r="B17" s="66" t="s">
        <v>83</v>
      </c>
      <c r="C17" s="65">
        <f>SUM(C19:C20)</f>
        <v>74803.240000000005</v>
      </c>
      <c r="D17" s="59"/>
    </row>
    <row r="18" spans="1:5" ht="15.75">
      <c r="A18" s="60"/>
      <c r="B18" s="66" t="s">
        <v>84</v>
      </c>
      <c r="C18" s="65"/>
      <c r="D18" s="59"/>
    </row>
    <row r="19" spans="1:5" ht="15.75">
      <c r="A19" s="60"/>
      <c r="B19" s="72" t="s">
        <v>99</v>
      </c>
      <c r="C19" s="65">
        <f>'3кв'!E26</f>
        <v>65301.41</v>
      </c>
      <c r="D19" s="59"/>
    </row>
    <row r="20" spans="1:5" ht="15" customHeight="1">
      <c r="A20" s="60"/>
      <c r="B20" s="74" t="s">
        <v>100</v>
      </c>
      <c r="C20" s="71">
        <f>'4кв'!E26</f>
        <v>9501.83</v>
      </c>
      <c r="D20" s="59"/>
    </row>
    <row r="21" spans="1:5" ht="15.75">
      <c r="A21" s="1"/>
      <c r="B21" s="73" t="s">
        <v>85</v>
      </c>
      <c r="C21" s="67">
        <f>SUM(C12:C17)</f>
        <v>354699.47400000005</v>
      </c>
      <c r="D21" s="59"/>
      <c r="E21" s="63"/>
    </row>
    <row r="22" spans="1:5" ht="15.75">
      <c r="A22" s="1"/>
      <c r="B22" s="68" t="s">
        <v>86</v>
      </c>
      <c r="C22" s="67">
        <f>C6+C10-C21</f>
        <v>84738.185999999929</v>
      </c>
      <c r="D22" s="59"/>
    </row>
    <row r="23" spans="1:5" ht="15.75">
      <c r="A23" s="1"/>
      <c r="B23" s="53"/>
      <c r="C23" s="53"/>
      <c r="D23" s="59"/>
    </row>
    <row r="24" spans="1:5" ht="15.75">
      <c r="A24" s="1"/>
      <c r="B24" s="69" t="s">
        <v>87</v>
      </c>
      <c r="C24" s="69"/>
      <c r="D24" s="59"/>
    </row>
    <row r="25" spans="1:5" ht="15.75">
      <c r="A25" s="1"/>
      <c r="B25" s="69" t="s">
        <v>88</v>
      </c>
      <c r="C25" s="69">
        <v>38901.26</v>
      </c>
      <c r="D25" s="59"/>
    </row>
    <row r="26" spans="1:5" ht="15.75">
      <c r="A26" s="1"/>
      <c r="B26" s="70" t="s">
        <v>89</v>
      </c>
      <c r="C26" s="70">
        <v>37798.269999999997</v>
      </c>
      <c r="D26" s="59"/>
    </row>
    <row r="27" spans="1:5" ht="15.75">
      <c r="A27" s="1"/>
      <c r="B27" s="69" t="s">
        <v>90</v>
      </c>
      <c r="C27" s="69">
        <f>C26-C25</f>
        <v>-1102.9900000000052</v>
      </c>
      <c r="D27" s="59"/>
    </row>
    <row r="28" spans="1:5" ht="15.75">
      <c r="A28" s="1"/>
      <c r="B28" s="53"/>
      <c r="C28" s="53"/>
      <c r="D28" s="59"/>
    </row>
    <row r="29" spans="1:5" ht="15.75">
      <c r="A29" s="1"/>
      <c r="B29" s="53"/>
      <c r="C29" s="53"/>
      <c r="D29" s="59"/>
    </row>
    <row r="30" spans="1:5" ht="15.75">
      <c r="A30" s="1"/>
      <c r="B30" s="53"/>
      <c r="C30" s="53"/>
      <c r="D30" s="59"/>
    </row>
    <row r="31" spans="1:5" ht="15.75">
      <c r="A31" s="1"/>
      <c r="B31" s="53"/>
      <c r="C31" s="53"/>
      <c r="D31" s="59"/>
    </row>
    <row r="32" spans="1:5" ht="15.75">
      <c r="A32" s="1" t="s">
        <v>91</v>
      </c>
      <c r="B32" s="53" t="s">
        <v>92</v>
      </c>
      <c r="C32" s="53"/>
      <c r="D32" s="59"/>
    </row>
    <row r="33" spans="1:4" ht="15.75">
      <c r="A33" s="1"/>
      <c r="B33" s="53" t="s">
        <v>93</v>
      </c>
      <c r="C33" s="53"/>
      <c r="D33" s="59"/>
    </row>
    <row r="34" spans="1:4" ht="15.75">
      <c r="A34" s="1"/>
      <c r="B34" s="53" t="s">
        <v>94</v>
      </c>
      <c r="C34" s="53"/>
      <c r="D34" s="59"/>
    </row>
    <row r="35" spans="1:4" ht="15.75">
      <c r="A35" s="1"/>
      <c r="B35" s="53"/>
      <c r="C35" s="53"/>
      <c r="D35" s="59"/>
    </row>
    <row r="36" spans="1:4" ht="15.75">
      <c r="A36" s="1"/>
      <c r="B36" s="53"/>
      <c r="C36" s="53"/>
      <c r="D36" s="59"/>
    </row>
    <row r="37" spans="1:4" ht="15.75">
      <c r="A37" s="1"/>
      <c r="B37" s="53" t="s">
        <v>95</v>
      </c>
      <c r="C37" s="53"/>
      <c r="D37" s="59"/>
    </row>
    <row r="38" spans="1:4" ht="15.75">
      <c r="A38" s="1"/>
      <c r="B38" s="53"/>
      <c r="C38" s="53"/>
      <c r="D38" s="59"/>
    </row>
    <row r="39" spans="1:4" ht="15.75">
      <c r="A39" s="1"/>
      <c r="B39" s="53"/>
      <c r="C39" s="53"/>
      <c r="D39" s="59"/>
    </row>
    <row r="40" spans="1:4" ht="15.75">
      <c r="A40" s="1"/>
      <c r="B40" s="53"/>
      <c r="C40" s="53"/>
      <c r="D40" s="59"/>
    </row>
    <row r="41" spans="1:4" ht="15.75">
      <c r="A41" s="1"/>
      <c r="B41" s="53"/>
      <c r="C41" s="53"/>
      <c r="D41" s="59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2023-03-02T10:47:06Z</dcterms:modified>
</cp:coreProperties>
</file>