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10" windowHeight="11010" activeTab="4"/>
  </bookViews>
  <sheets>
    <sheet name="1кв" sheetId="19" r:id="rId1"/>
    <sheet name="2ка" sheetId="20" r:id="rId2"/>
    <sheet name="3кв" sheetId="21" r:id="rId3"/>
    <sheet name="4кв" sheetId="22" r:id="rId4"/>
    <sheet name="отчет" sheetId="23" r:id="rId5"/>
  </sheets>
  <definedNames>
    <definedName name="_xlnm.Print_Area" localSheetId="0">'1кв'!$A$1:$E$48</definedName>
    <definedName name="_xlnm.Print_Area" localSheetId="1">'2ка'!$A$1:$E$48</definedName>
    <definedName name="_xlnm.Print_Area" localSheetId="2">'3кв'!$A$1:$E$48</definedName>
    <definedName name="_xlnm.Print_Area" localSheetId="3">'4кв'!$A$1:$E$48</definedName>
    <definedName name="_xlnm.Print_Area" localSheetId="4">отчет!$A$1:$C$34</definedName>
  </definedNames>
  <calcPr calcId="124519"/>
</workbook>
</file>

<file path=xl/calcChain.xml><?xml version="1.0" encoding="utf-8"?>
<calcChain xmlns="http://schemas.openxmlformats.org/spreadsheetml/2006/main">
  <c r="C12" i="23"/>
  <c r="C13"/>
  <c r="C11"/>
  <c r="C8"/>
  <c r="C9" s="1"/>
  <c r="C6"/>
  <c r="C22"/>
  <c r="B44" i="22"/>
  <c r="C16" i="23" l="1"/>
  <c r="C17" s="1"/>
  <c r="E23" i="22" l="1"/>
  <c r="E22"/>
  <c r="E26" s="1"/>
  <c r="B47" s="1"/>
  <c r="B48" l="1"/>
  <c r="B44" i="21"/>
  <c r="E23"/>
  <c r="E22"/>
  <c r="E26" s="1"/>
  <c r="B47" s="1"/>
  <c r="B48" l="1"/>
  <c r="B44" i="20"/>
  <c r="E23"/>
  <c r="E22"/>
  <c r="E26" s="1"/>
  <c r="B47" s="1"/>
  <c r="B48" s="1"/>
  <c r="E23" i="19" l="1"/>
  <c r="E22"/>
  <c r="E26" l="1"/>
  <c r="B47" s="1"/>
  <c r="B48" s="1"/>
</calcChain>
</file>

<file path=xl/sharedStrings.xml><?xml version="1.0" encoding="utf-8"?>
<sst xmlns="http://schemas.openxmlformats.org/spreadsheetml/2006/main" count="242" uniqueCount="87">
  <si>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</si>
  <si>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</si>
  <si>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</si>
  <si>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</si>
  <si>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</si>
  <si>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</si>
  <si>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</si>
  <si>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</si>
  <si>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</si>
  <si>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</si>
  <si>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</si>
  <si>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</si>
  <si>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</si>
  <si>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</si>
  <si>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</si>
  <si>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</si>
  <si>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</si>
  <si>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</si>
  <si>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</si>
  <si>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</si>
  <si>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</si>
  <si>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</si>
  <si>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</si>
  <si>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</si>
  <si>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г. Россошь, ул. Гагарина, д. 3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</si>
  <si>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Пашининой Валентины Алексеевны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</si>
  <si>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56 от 01.03.2014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</si>
  <si>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№56  от   01.03.2014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</si>
  <si>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Гагарина</t>
    </r>
  </si>
  <si>
    <t>постоянно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</si>
  <si>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</si>
  <si>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Пашининой В.А.</t>
    </r>
  </si>
  <si>
    <t>Итого расходов:</t>
  </si>
  <si>
    <t>Стоимость материалов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</si>
  <si>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</si>
  <si>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</si>
  <si>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 xml:space="preserve">определена приложением № 9 к договору </t>
  </si>
  <si>
    <t>Информация для собственников:</t>
  </si>
  <si>
    <t>Оплачено , руб</t>
  </si>
  <si>
    <t>Расходы по содержанию и тек.ремонту, руб.</t>
  </si>
  <si>
    <t>Общая площадь квартир - 244,9 м2</t>
  </si>
  <si>
    <t xml:space="preserve">Итого остаток на конец  квартала </t>
  </si>
  <si>
    <t>1 квартал</t>
  </si>
  <si>
    <t xml:space="preserve">Остаток на начало квартала </t>
  </si>
  <si>
    <t xml:space="preserve">Общехозяйственные расходы </t>
  </si>
  <si>
    <t xml:space="preserve">Услуги по содержанию многоквартирного дома </t>
  </si>
  <si>
    <t>Предъявлено населению 5664,54 руб.</t>
  </si>
  <si>
    <t>за 1 квартал 2022 года</t>
  </si>
  <si>
    <t>"31" 03 2022 г.</t>
  </si>
  <si>
    <t xml:space="preserve">           2. Всего за период с "01" 01 2022 г. по "31" 03 2022 г. выполнено работ (оказано услуг) на общую сумму четыре тысячи девятьсот восемьдесят восемь рублей 61 копейка</t>
  </si>
  <si>
    <t>2 квартал</t>
  </si>
  <si>
    <t xml:space="preserve">           2. Всего за период с "01" 04 2022 г. по "30" 06 2022 г. выполнено работ (оказано услуг) на общую сумму четыре тысячи девятьсот восемьдесят восемь рублей 61 копейка</t>
  </si>
  <si>
    <t>за 2 квартал 2022 года</t>
  </si>
  <si>
    <t>"30" 06 2022 г.</t>
  </si>
  <si>
    <t>за 3 квартал 2022 года</t>
  </si>
  <si>
    <t>"30" 09 2022 г.</t>
  </si>
  <si>
    <t>3 квартал</t>
  </si>
  <si>
    <t xml:space="preserve">           2. Всего за период с "01" 07 2022 г. по "30" 09 2022 г. выполнено работ (оказано услуг) на общую сумму пять тысяч триста девяносто два рубля 70 копеек</t>
  </si>
  <si>
    <t>Предъявлено населению 6,068,64 руб.</t>
  </si>
  <si>
    <t>за 4 квартал 2022 года</t>
  </si>
  <si>
    <t>"31" 12 2022 г.</t>
  </si>
  <si>
    <t>4 квартал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</si>
  <si>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</si>
  <si>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</si>
  <si>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</si>
  <si>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</si>
  <si>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</si>
  <si>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 xml:space="preserve">Начислено всего </t>
  </si>
  <si>
    <t>Оплачено в текущем периоде по квитанциям</t>
  </si>
  <si>
    <t>Итого доходов:</t>
  </si>
  <si>
    <t>Расходы:</t>
  </si>
  <si>
    <t>работы по договору, всего</t>
  </si>
  <si>
    <t>Итого расходов</t>
  </si>
  <si>
    <t>Остаток средств на 01.01.2023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</si>
  <si>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</si>
  <si>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</si>
  <si>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</si>
  <si>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</si>
  <si>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</si>
  <si>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2022год.</t>
  </si>
  <si>
    <t>Перечень предлагаемых работ на 2023 год.</t>
  </si>
  <si>
    <t>Предложение по структуре тарифа на 2023 год.</t>
  </si>
  <si>
    <t>_____________________________________________</t>
  </si>
  <si>
    <t>по ж.д. ул.Гагарина, д.3</t>
  </si>
  <si>
    <t>Непредвиденные работы 0ч/ч</t>
  </si>
  <si>
    <t xml:space="preserve">           2. Всего за период с "01" 10 2022 г. по "31" 12 2022 г. выполнено работ (оказано услуг) на общую сумму пять тысяч четыреста семьдесят семь рублей 70 копеек</t>
  </si>
  <si>
    <t>Предъявлено населению 6068,64 руб.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</si>
</sst>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[$-419]General"/>
    <numFmt numFmtId="165" formatCode="#,##0.00\ _₽"/>
    <numFmt numFmtId="166" formatCode="#,##0.00_ ;\-#,##0.00\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3" fillId="0" borderId="0"/>
    <xf numFmtId="0" fontId="16" fillId="0" borderId="0"/>
    <xf numFmtId="0" fontId="17" fillId="0" borderId="0"/>
  </cellStyleXfs>
  <cellXfs count="8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43" fontId="8" fillId="0" borderId="0" xfId="0" applyNumberFormat="1" applyFont="1"/>
    <xf numFmtId="0" fontId="11" fillId="0" borderId="0" xfId="0" applyFont="1"/>
    <xf numFmtId="0" fontId="4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4" fillId="2" borderId="0" xfId="0" applyFont="1" applyFill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2" fontId="8" fillId="0" borderId="0" xfId="0" applyNumberFormat="1" applyFont="1" applyAlignment="1">
      <alignment horizontal="right"/>
    </xf>
    <xf numFmtId="39" fontId="8" fillId="0" borderId="0" xfId="1" applyNumberFormat="1" applyFont="1" applyAlignment="1">
      <alignment horizontal="right"/>
    </xf>
    <xf numFmtId="43" fontId="4" fillId="0" borderId="0" xfId="1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4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5" fontId="8" fillId="0" borderId="1" xfId="1" applyNumberFormat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6" fontId="4" fillId="0" borderId="0" xfId="1" applyNumberFormat="1" applyFont="1" applyBorder="1"/>
    <xf numFmtId="0" fontId="3" fillId="0" borderId="0" xfId="0" applyFont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43" fontId="0" fillId="0" borderId="0" xfId="0" applyNumberFormat="1"/>
    <xf numFmtId="49" fontId="3" fillId="0" borderId="4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8" fillId="0" borderId="0" xfId="1" applyFont="1" applyAlignment="1">
      <alignment horizontal="right"/>
    </xf>
    <xf numFmtId="43" fontId="4" fillId="2" borderId="1" xfId="1" applyFont="1" applyFill="1" applyBorder="1" applyAlignment="1">
      <alignment horizontal="center"/>
    </xf>
    <xf numFmtId="43" fontId="4" fillId="0" borderId="1" xfId="1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10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topLeftCell="A16" zoomScaleSheetLayoutView="100" workbookViewId="0">
      <selection activeCell="A28" sqref="A28:E28"/>
    </sheetView>
  </sheetViews>
  <sheetFormatPr defaultColWidth="9.140625" defaultRowHeight="15"/>
  <cols>
    <col min="1" max="1" width="33.42578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140625" style="2" bestFit="1" customWidth="1"/>
    <col min="9" max="16384" width="9.140625" style="2"/>
  </cols>
  <sheetData>
    <row r="1" spans="1:5" ht="15.75">
      <c r="A1" s="68" t="s">
        <v>11</v>
      </c>
      <c r="B1" s="68"/>
      <c r="C1" s="68"/>
      <c r="D1" s="68"/>
      <c r="E1" s="68"/>
    </row>
    <row r="2" spans="1:5" ht="33.75" customHeight="1">
      <c r="A2" s="69" t="s">
        <v>12</v>
      </c>
      <c r="B2" s="70"/>
      <c r="C2" s="70"/>
      <c r="D2" s="70"/>
      <c r="E2" s="70"/>
    </row>
    <row r="3" spans="1:5">
      <c r="A3" s="71" t="s">
        <v>47</v>
      </c>
      <c r="B3" s="71"/>
      <c r="C3" s="71"/>
      <c r="D3" s="71"/>
      <c r="E3" s="71"/>
    </row>
    <row r="4" spans="1:5" s="1" customFormat="1" ht="15.6" customHeight="1">
      <c r="A4" s="24" t="s">
        <v>13</v>
      </c>
      <c r="B4" s="4"/>
      <c r="C4" s="4"/>
      <c r="D4" s="73" t="s">
        <v>48</v>
      </c>
      <c r="E4" s="73"/>
    </row>
    <row r="5" spans="1:5">
      <c r="A5" s="28"/>
      <c r="B5" s="4"/>
      <c r="C5" s="4"/>
      <c r="D5" s="4"/>
      <c r="E5" s="4"/>
    </row>
    <row r="6" spans="1:5">
      <c r="A6" s="67" t="s">
        <v>0</v>
      </c>
      <c r="B6" s="67"/>
      <c r="C6" s="67"/>
      <c r="D6" s="67"/>
      <c r="E6" s="67"/>
    </row>
    <row r="7" spans="1:5">
      <c r="A7" s="72" t="s">
        <v>24</v>
      </c>
      <c r="B7" s="72"/>
      <c r="C7" s="72"/>
      <c r="D7" s="72"/>
      <c r="E7" s="72"/>
    </row>
    <row r="8" spans="1:5">
      <c r="A8" s="78" t="s">
        <v>1</v>
      </c>
      <c r="B8" s="78"/>
      <c r="C8" s="78"/>
      <c r="D8" s="78"/>
      <c r="E8" s="78"/>
    </row>
    <row r="9" spans="1:5">
      <c r="A9" s="67" t="s">
        <v>25</v>
      </c>
      <c r="B9" s="67"/>
      <c r="C9" s="67"/>
      <c r="D9" s="67"/>
      <c r="E9" s="67"/>
    </row>
    <row r="10" spans="1:5" ht="24.75" customHeight="1">
      <c r="A10" s="81" t="s">
        <v>14</v>
      </c>
      <c r="B10" s="82"/>
      <c r="C10" s="82"/>
      <c r="D10" s="82"/>
      <c r="E10" s="82"/>
    </row>
    <row r="11" spans="1:5" ht="30" customHeight="1">
      <c r="A11" s="67" t="s">
        <v>26</v>
      </c>
      <c r="B11" s="67"/>
      <c r="C11" s="67"/>
      <c r="D11" s="67"/>
      <c r="E11" s="67"/>
    </row>
    <row r="12" spans="1:5">
      <c r="A12" s="78" t="s">
        <v>15</v>
      </c>
      <c r="B12" s="79"/>
      <c r="C12" s="79"/>
      <c r="D12" s="79"/>
      <c r="E12" s="79"/>
    </row>
    <row r="13" spans="1:5">
      <c r="A13" s="67" t="s">
        <v>23</v>
      </c>
      <c r="B13" s="67"/>
      <c r="C13" s="67"/>
      <c r="D13" s="67"/>
      <c r="E13" s="67"/>
    </row>
    <row r="14" spans="1:5">
      <c r="A14" s="78" t="s">
        <v>2</v>
      </c>
      <c r="B14" s="79"/>
      <c r="C14" s="79"/>
      <c r="D14" s="79"/>
      <c r="E14" s="79"/>
    </row>
    <row r="15" spans="1:5">
      <c r="A15" s="67" t="s">
        <v>22</v>
      </c>
      <c r="B15" s="67"/>
      <c r="C15" s="67"/>
      <c r="D15" s="67"/>
      <c r="E15" s="67"/>
    </row>
    <row r="16" spans="1:5">
      <c r="A16" s="78" t="s">
        <v>16</v>
      </c>
      <c r="B16" s="79"/>
      <c r="C16" s="79"/>
      <c r="D16" s="79"/>
      <c r="E16" s="79"/>
    </row>
    <row r="17" spans="1:8" ht="32.25" customHeight="1">
      <c r="A17" s="67" t="s">
        <v>17</v>
      </c>
      <c r="B17" s="67"/>
      <c r="C17" s="67"/>
      <c r="D17" s="67"/>
      <c r="E17" s="67"/>
    </row>
    <row r="18" spans="1:8" ht="62.25" customHeight="1">
      <c r="A18" s="67" t="s">
        <v>27</v>
      </c>
      <c r="B18" s="67"/>
      <c r="C18" s="67"/>
      <c r="D18" s="67"/>
      <c r="E18" s="67"/>
    </row>
    <row r="19" spans="1:8" ht="27.75" customHeight="1">
      <c r="A19" s="74" t="s">
        <v>28</v>
      </c>
      <c r="B19" s="74"/>
      <c r="C19" s="74"/>
      <c r="D19" s="74"/>
      <c r="E19" s="74"/>
    </row>
    <row r="20" spans="1:8">
      <c r="A20" s="74"/>
      <c r="B20" s="74"/>
      <c r="C20" s="74"/>
      <c r="D20" s="74"/>
      <c r="E20" s="74"/>
      <c r="F20" s="2">
        <v>244.9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23" t="s">
        <v>45</v>
      </c>
      <c r="B22" s="9" t="s">
        <v>36</v>
      </c>
      <c r="C22" s="3" t="s">
        <v>4</v>
      </c>
      <c r="D22" s="3">
        <v>5.63</v>
      </c>
      <c r="E22" s="8">
        <f>D22*F20*G20</f>
        <v>4136.3609999999999</v>
      </c>
    </row>
    <row r="23" spans="1:8">
      <c r="A23" s="7" t="s">
        <v>44</v>
      </c>
      <c r="B23" s="9" t="s">
        <v>29</v>
      </c>
      <c r="C23" s="3" t="s">
        <v>4</v>
      </c>
      <c r="D23" s="3">
        <v>1.1599999999999999</v>
      </c>
      <c r="E23" s="8">
        <f>D23*F20*3</f>
        <v>852.25199999999995</v>
      </c>
    </row>
    <row r="24" spans="1:8" s="21" customFormat="1">
      <c r="A24" s="17" t="s">
        <v>33</v>
      </c>
      <c r="B24" s="18" t="s">
        <v>42</v>
      </c>
      <c r="C24" s="19" t="s">
        <v>34</v>
      </c>
      <c r="D24" s="19"/>
      <c r="E24" s="20">
        <v>0</v>
      </c>
    </row>
    <row r="25" spans="1:8" s="21" customFormat="1">
      <c r="A25" s="17"/>
      <c r="B25" s="18"/>
      <c r="C25" s="19"/>
      <c r="D25" s="19"/>
      <c r="E25" s="20"/>
    </row>
    <row r="26" spans="1:8" s="14" customFormat="1" ht="14.25">
      <c r="A26" s="10" t="s">
        <v>32</v>
      </c>
      <c r="B26" s="11"/>
      <c r="C26" s="12"/>
      <c r="D26" s="12"/>
      <c r="E26" s="13">
        <f>SUM(E22:E25)</f>
        <v>4988.6129999999994</v>
      </c>
    </row>
    <row r="28" spans="1:8" ht="31.5" customHeight="1">
      <c r="A28" s="75" t="s">
        <v>49</v>
      </c>
      <c r="B28" s="75"/>
      <c r="C28" s="75"/>
      <c r="D28" s="75"/>
      <c r="E28" s="75"/>
    </row>
    <row r="29" spans="1:8" ht="27.75" customHeight="1">
      <c r="A29" s="67" t="s">
        <v>21</v>
      </c>
      <c r="B29" s="67"/>
      <c r="C29" s="67"/>
      <c r="D29" s="67"/>
      <c r="E29" s="67"/>
    </row>
    <row r="30" spans="1:8">
      <c r="A30" s="67" t="s">
        <v>20</v>
      </c>
      <c r="B30" s="67"/>
      <c r="C30" s="67"/>
      <c r="D30" s="67"/>
      <c r="E30" s="67"/>
      <c r="F30" s="14"/>
      <c r="G30" s="14"/>
      <c r="H30" s="15"/>
    </row>
    <row r="31" spans="1:8" ht="28.5" customHeight="1">
      <c r="A31" s="67" t="s">
        <v>35</v>
      </c>
      <c r="B31" s="67"/>
      <c r="C31" s="67"/>
      <c r="D31" s="67"/>
      <c r="E31" s="67"/>
    </row>
    <row r="32" spans="1:8">
      <c r="A32" s="67" t="s">
        <v>18</v>
      </c>
      <c r="B32" s="67"/>
      <c r="C32" s="67"/>
      <c r="D32" s="67"/>
      <c r="E32" s="67"/>
    </row>
    <row r="33" spans="1:5">
      <c r="A33" s="26"/>
      <c r="B33" s="26"/>
      <c r="C33" s="26"/>
      <c r="D33" s="26"/>
      <c r="E33" s="26"/>
    </row>
    <row r="34" spans="1:5">
      <c r="A34" s="83" t="s">
        <v>5</v>
      </c>
      <c r="B34" s="83"/>
      <c r="C34" s="83"/>
      <c r="D34" s="83"/>
      <c r="E34" s="83"/>
    </row>
    <row r="35" spans="1:5">
      <c r="A35" s="67" t="s">
        <v>18</v>
      </c>
      <c r="B35" s="67"/>
      <c r="C35" s="67"/>
      <c r="D35" s="67"/>
      <c r="E35" s="67"/>
    </row>
    <row r="36" spans="1:5">
      <c r="A36" s="80" t="s">
        <v>30</v>
      </c>
      <c r="B36" s="80"/>
      <c r="C36" s="80"/>
      <c r="D36" s="80"/>
      <c r="E36" s="5"/>
    </row>
    <row r="37" spans="1:5">
      <c r="B37" s="77" t="s">
        <v>19</v>
      </c>
      <c r="C37" s="77"/>
      <c r="D37" s="77"/>
      <c r="E37" s="6" t="s">
        <v>6</v>
      </c>
    </row>
    <row r="38" spans="1:5">
      <c r="A38" s="27"/>
      <c r="B38" s="27"/>
      <c r="C38" s="27"/>
      <c r="D38" s="27"/>
      <c r="E38" s="27"/>
    </row>
    <row r="39" spans="1:5">
      <c r="A39" s="76" t="s">
        <v>31</v>
      </c>
      <c r="B39" s="76"/>
      <c r="C39" s="76"/>
      <c r="D39" s="76"/>
      <c r="E39" s="5"/>
    </row>
    <row r="40" spans="1:5">
      <c r="B40" s="77" t="s">
        <v>19</v>
      </c>
      <c r="C40" s="77"/>
      <c r="D40" s="77"/>
      <c r="E40" s="6" t="s">
        <v>6</v>
      </c>
    </row>
    <row r="42" spans="1:5">
      <c r="A42" s="2" t="s">
        <v>40</v>
      </c>
    </row>
    <row r="43" spans="1:5">
      <c r="A43" s="14" t="s">
        <v>37</v>
      </c>
    </row>
    <row r="44" spans="1:5">
      <c r="A44" s="2" t="s">
        <v>43</v>
      </c>
      <c r="B44" s="34">
        <v>-267.81</v>
      </c>
    </row>
    <row r="45" spans="1:5">
      <c r="A45" s="22" t="s">
        <v>46</v>
      </c>
      <c r="B45" s="35"/>
    </row>
    <row r="46" spans="1:5">
      <c r="A46" s="2" t="s">
        <v>38</v>
      </c>
      <c r="B46" s="35">
        <v>6135.62</v>
      </c>
    </row>
    <row r="47" spans="1:5" ht="30">
      <c r="A47" s="25" t="s">
        <v>39</v>
      </c>
      <c r="B47" s="35">
        <f>E26</f>
        <v>4988.6129999999994</v>
      </c>
    </row>
    <row r="48" spans="1:5">
      <c r="A48" s="16" t="s">
        <v>41</v>
      </c>
      <c r="B48" s="33">
        <f>B44+B46-B47</f>
        <v>879.19700000000012</v>
      </c>
    </row>
  </sheetData>
  <mergeCells count="30">
    <mergeCell ref="A39:D39"/>
    <mergeCell ref="B40:D40"/>
    <mergeCell ref="A14:E14"/>
    <mergeCell ref="A8:E8"/>
    <mergeCell ref="A35:E35"/>
    <mergeCell ref="A36:D36"/>
    <mergeCell ref="B37:D37"/>
    <mergeCell ref="A9:E9"/>
    <mergeCell ref="A10:E10"/>
    <mergeCell ref="A11:E11"/>
    <mergeCell ref="A12:E12"/>
    <mergeCell ref="A13:E13"/>
    <mergeCell ref="A32:E32"/>
    <mergeCell ref="A34:E34"/>
    <mergeCell ref="A15:E15"/>
    <mergeCell ref="A16:E16"/>
    <mergeCell ref="A29:E29"/>
    <mergeCell ref="A30:E30"/>
    <mergeCell ref="A31:E31"/>
    <mergeCell ref="A1:E1"/>
    <mergeCell ref="A2:E2"/>
    <mergeCell ref="A3:E3"/>
    <mergeCell ref="A6:E6"/>
    <mergeCell ref="A7:E7"/>
    <mergeCell ref="D4:E4"/>
    <mergeCell ref="A17:E17"/>
    <mergeCell ref="A18:E18"/>
    <mergeCell ref="A19:E19"/>
    <mergeCell ref="A20:E20"/>
    <mergeCell ref="A28:E2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topLeftCell="A16" zoomScaleSheetLayoutView="100" workbookViewId="0">
      <selection activeCell="A3" sqref="A3:E4"/>
    </sheetView>
  </sheetViews>
  <sheetFormatPr defaultColWidth="9.140625" defaultRowHeight="15"/>
  <cols>
    <col min="1" max="1" width="33.42578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140625" style="2" bestFit="1" customWidth="1"/>
    <col min="9" max="16384" width="9.140625" style="2"/>
  </cols>
  <sheetData>
    <row r="1" spans="1:5" ht="15.75">
      <c r="A1" s="68" t="s">
        <v>11</v>
      </c>
      <c r="B1" s="68"/>
      <c r="C1" s="68"/>
      <c r="D1" s="68"/>
      <c r="E1" s="68"/>
    </row>
    <row r="2" spans="1:5" ht="33.75" customHeight="1">
      <c r="A2" s="69" t="s">
        <v>12</v>
      </c>
      <c r="B2" s="70"/>
      <c r="C2" s="70"/>
      <c r="D2" s="70"/>
      <c r="E2" s="70"/>
    </row>
    <row r="3" spans="1:5">
      <c r="A3" s="71" t="s">
        <v>52</v>
      </c>
      <c r="B3" s="71"/>
      <c r="C3" s="71"/>
      <c r="D3" s="71"/>
      <c r="E3" s="71"/>
    </row>
    <row r="4" spans="1:5" s="1" customFormat="1" ht="15.6" customHeight="1">
      <c r="A4" s="24" t="s">
        <v>13</v>
      </c>
      <c r="B4" s="4"/>
      <c r="C4" s="4"/>
      <c r="D4" s="73" t="s">
        <v>53</v>
      </c>
      <c r="E4" s="73"/>
    </row>
    <row r="5" spans="1:5">
      <c r="A5" s="32"/>
      <c r="B5" s="4"/>
      <c r="C5" s="4"/>
      <c r="D5" s="4"/>
      <c r="E5" s="4"/>
    </row>
    <row r="6" spans="1:5">
      <c r="A6" s="67" t="s">
        <v>0</v>
      </c>
      <c r="B6" s="67"/>
      <c r="C6" s="67"/>
      <c r="D6" s="67"/>
      <c r="E6" s="67"/>
    </row>
    <row r="7" spans="1:5">
      <c r="A7" s="72" t="s">
        <v>24</v>
      </c>
      <c r="B7" s="72"/>
      <c r="C7" s="72"/>
      <c r="D7" s="72"/>
      <c r="E7" s="72"/>
    </row>
    <row r="8" spans="1:5">
      <c r="A8" s="78" t="s">
        <v>1</v>
      </c>
      <c r="B8" s="78"/>
      <c r="C8" s="78"/>
      <c r="D8" s="78"/>
      <c r="E8" s="78"/>
    </row>
    <row r="9" spans="1:5">
      <c r="A9" s="67" t="s">
        <v>25</v>
      </c>
      <c r="B9" s="67"/>
      <c r="C9" s="67"/>
      <c r="D9" s="67"/>
      <c r="E9" s="67"/>
    </row>
    <row r="10" spans="1:5" ht="24.75" customHeight="1">
      <c r="A10" s="81" t="s">
        <v>14</v>
      </c>
      <c r="B10" s="82"/>
      <c r="C10" s="82"/>
      <c r="D10" s="82"/>
      <c r="E10" s="82"/>
    </row>
    <row r="11" spans="1:5" ht="30" customHeight="1">
      <c r="A11" s="67" t="s">
        <v>26</v>
      </c>
      <c r="B11" s="67"/>
      <c r="C11" s="67"/>
      <c r="D11" s="67"/>
      <c r="E11" s="67"/>
    </row>
    <row r="12" spans="1:5">
      <c r="A12" s="78" t="s">
        <v>15</v>
      </c>
      <c r="B12" s="79"/>
      <c r="C12" s="79"/>
      <c r="D12" s="79"/>
      <c r="E12" s="79"/>
    </row>
    <row r="13" spans="1:5">
      <c r="A13" s="67" t="s">
        <v>23</v>
      </c>
      <c r="B13" s="67"/>
      <c r="C13" s="67"/>
      <c r="D13" s="67"/>
      <c r="E13" s="67"/>
    </row>
    <row r="14" spans="1:5">
      <c r="A14" s="78" t="s">
        <v>2</v>
      </c>
      <c r="B14" s="79"/>
      <c r="C14" s="79"/>
      <c r="D14" s="79"/>
      <c r="E14" s="79"/>
    </row>
    <row r="15" spans="1:5">
      <c r="A15" s="67" t="s">
        <v>22</v>
      </c>
      <c r="B15" s="67"/>
      <c r="C15" s="67"/>
      <c r="D15" s="67"/>
      <c r="E15" s="67"/>
    </row>
    <row r="16" spans="1:5">
      <c r="A16" s="78" t="s">
        <v>16</v>
      </c>
      <c r="B16" s="79"/>
      <c r="C16" s="79"/>
      <c r="D16" s="79"/>
      <c r="E16" s="79"/>
    </row>
    <row r="17" spans="1:8" ht="32.25" customHeight="1">
      <c r="A17" s="67" t="s">
        <v>17</v>
      </c>
      <c r="B17" s="67"/>
      <c r="C17" s="67"/>
      <c r="D17" s="67"/>
      <c r="E17" s="67"/>
    </row>
    <row r="18" spans="1:8" ht="62.25" customHeight="1">
      <c r="A18" s="67" t="s">
        <v>27</v>
      </c>
      <c r="B18" s="67"/>
      <c r="C18" s="67"/>
      <c r="D18" s="67"/>
      <c r="E18" s="67"/>
    </row>
    <row r="19" spans="1:8" ht="27.75" customHeight="1">
      <c r="A19" s="74" t="s">
        <v>28</v>
      </c>
      <c r="B19" s="74"/>
      <c r="C19" s="74"/>
      <c r="D19" s="74"/>
      <c r="E19" s="74"/>
    </row>
    <row r="20" spans="1:8">
      <c r="A20" s="74"/>
      <c r="B20" s="74"/>
      <c r="C20" s="74"/>
      <c r="D20" s="74"/>
      <c r="E20" s="74"/>
      <c r="F20" s="2">
        <v>244.9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23" t="s">
        <v>45</v>
      </c>
      <c r="B22" s="9" t="s">
        <v>36</v>
      </c>
      <c r="C22" s="3" t="s">
        <v>4</v>
      </c>
      <c r="D22" s="3">
        <v>5.63</v>
      </c>
      <c r="E22" s="8">
        <f>D22*F20*G20</f>
        <v>4136.3609999999999</v>
      </c>
    </row>
    <row r="23" spans="1:8">
      <c r="A23" s="7" t="s">
        <v>44</v>
      </c>
      <c r="B23" s="9" t="s">
        <v>29</v>
      </c>
      <c r="C23" s="3" t="s">
        <v>4</v>
      </c>
      <c r="D23" s="3">
        <v>1.1599999999999999</v>
      </c>
      <c r="E23" s="8">
        <f>D23*F20*3</f>
        <v>852.25199999999995</v>
      </c>
    </row>
    <row r="24" spans="1:8" s="21" customFormat="1">
      <c r="A24" s="17" t="s">
        <v>33</v>
      </c>
      <c r="B24" s="18" t="s">
        <v>50</v>
      </c>
      <c r="C24" s="19" t="s">
        <v>34</v>
      </c>
      <c r="D24" s="19"/>
      <c r="E24" s="20">
        <v>0</v>
      </c>
    </row>
    <row r="25" spans="1:8" s="21" customFormat="1">
      <c r="A25" s="17"/>
      <c r="B25" s="18"/>
      <c r="C25" s="19"/>
      <c r="D25" s="19"/>
      <c r="E25" s="20"/>
    </row>
    <row r="26" spans="1:8" s="14" customFormat="1" ht="14.25">
      <c r="A26" s="10" t="s">
        <v>32</v>
      </c>
      <c r="B26" s="11"/>
      <c r="C26" s="12"/>
      <c r="D26" s="12"/>
      <c r="E26" s="13">
        <f>SUM(E22:E25)</f>
        <v>4988.6129999999994</v>
      </c>
    </row>
    <row r="28" spans="1:8" ht="31.5" customHeight="1">
      <c r="A28" s="75" t="s">
        <v>51</v>
      </c>
      <c r="B28" s="75"/>
      <c r="C28" s="75"/>
      <c r="D28" s="75"/>
      <c r="E28" s="75"/>
    </row>
    <row r="29" spans="1:8" ht="27.75" customHeight="1">
      <c r="A29" s="67" t="s">
        <v>21</v>
      </c>
      <c r="B29" s="67"/>
      <c r="C29" s="67"/>
      <c r="D29" s="67"/>
      <c r="E29" s="67"/>
    </row>
    <row r="30" spans="1:8">
      <c r="A30" s="67" t="s">
        <v>20</v>
      </c>
      <c r="B30" s="67"/>
      <c r="C30" s="67"/>
      <c r="D30" s="67"/>
      <c r="E30" s="67"/>
      <c r="F30" s="14"/>
      <c r="G30" s="14"/>
      <c r="H30" s="15"/>
    </row>
    <row r="31" spans="1:8" ht="28.5" customHeight="1">
      <c r="A31" s="67" t="s">
        <v>35</v>
      </c>
      <c r="B31" s="67"/>
      <c r="C31" s="67"/>
      <c r="D31" s="67"/>
      <c r="E31" s="67"/>
    </row>
    <row r="32" spans="1:8">
      <c r="A32" s="67" t="s">
        <v>18</v>
      </c>
      <c r="B32" s="67"/>
      <c r="C32" s="67"/>
      <c r="D32" s="67"/>
      <c r="E32" s="67"/>
    </row>
    <row r="33" spans="1:5">
      <c r="A33" s="30"/>
      <c r="B33" s="30"/>
      <c r="C33" s="30"/>
      <c r="D33" s="30"/>
      <c r="E33" s="30"/>
    </row>
    <row r="34" spans="1:5">
      <c r="A34" s="83" t="s">
        <v>5</v>
      </c>
      <c r="B34" s="83"/>
      <c r="C34" s="83"/>
      <c r="D34" s="83"/>
      <c r="E34" s="83"/>
    </row>
    <row r="35" spans="1:5">
      <c r="A35" s="67" t="s">
        <v>18</v>
      </c>
      <c r="B35" s="67"/>
      <c r="C35" s="67"/>
      <c r="D35" s="67"/>
      <c r="E35" s="67"/>
    </row>
    <row r="36" spans="1:5">
      <c r="A36" s="80" t="s">
        <v>30</v>
      </c>
      <c r="B36" s="80"/>
      <c r="C36" s="80"/>
      <c r="D36" s="80"/>
      <c r="E36" s="5"/>
    </row>
    <row r="37" spans="1:5">
      <c r="B37" s="77" t="s">
        <v>19</v>
      </c>
      <c r="C37" s="77"/>
      <c r="D37" s="77"/>
      <c r="E37" s="6" t="s">
        <v>6</v>
      </c>
    </row>
    <row r="38" spans="1:5">
      <c r="A38" s="31"/>
      <c r="B38" s="31"/>
      <c r="C38" s="31"/>
      <c r="D38" s="31"/>
      <c r="E38" s="31"/>
    </row>
    <row r="39" spans="1:5">
      <c r="A39" s="76" t="s">
        <v>31</v>
      </c>
      <c r="B39" s="76"/>
      <c r="C39" s="76"/>
      <c r="D39" s="76"/>
      <c r="E39" s="5"/>
    </row>
    <row r="40" spans="1:5">
      <c r="B40" s="77" t="s">
        <v>19</v>
      </c>
      <c r="C40" s="77"/>
      <c r="D40" s="77"/>
      <c r="E40" s="6" t="s">
        <v>6</v>
      </c>
    </row>
    <row r="42" spans="1:5">
      <c r="A42" s="2" t="s">
        <v>40</v>
      </c>
    </row>
    <row r="43" spans="1:5">
      <c r="A43" s="14" t="s">
        <v>37</v>
      </c>
    </row>
    <row r="44" spans="1:5">
      <c r="A44" s="2" t="s">
        <v>43</v>
      </c>
      <c r="B44" s="34">
        <f>'1кв'!B48</f>
        <v>879.19700000000012</v>
      </c>
    </row>
    <row r="45" spans="1:5">
      <c r="A45" s="22" t="s">
        <v>46</v>
      </c>
      <c r="B45" s="35"/>
    </row>
    <row r="46" spans="1:5">
      <c r="A46" s="2" t="s">
        <v>38</v>
      </c>
      <c r="B46" s="35">
        <v>5664.54</v>
      </c>
    </row>
    <row r="47" spans="1:5" ht="30">
      <c r="A47" s="29" t="s">
        <v>39</v>
      </c>
      <c r="B47" s="35">
        <f>E26</f>
        <v>4988.6129999999994</v>
      </c>
    </row>
    <row r="48" spans="1:5">
      <c r="A48" s="16" t="s">
        <v>41</v>
      </c>
      <c r="B48" s="33">
        <f>B44+B46-B47</f>
        <v>1555.1240000000007</v>
      </c>
    </row>
  </sheetData>
  <mergeCells count="30">
    <mergeCell ref="B40:D40"/>
    <mergeCell ref="A20:E20"/>
    <mergeCell ref="A28:E28"/>
    <mergeCell ref="A29:E29"/>
    <mergeCell ref="A30:E30"/>
    <mergeCell ref="A31:E31"/>
    <mergeCell ref="A32:E32"/>
    <mergeCell ref="A34:E34"/>
    <mergeCell ref="A35:E35"/>
    <mergeCell ref="A36:D36"/>
    <mergeCell ref="B37:D37"/>
    <mergeCell ref="A39:D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topLeftCell="A19" zoomScaleSheetLayoutView="100" workbookViewId="0">
      <selection activeCell="B47" sqref="B47"/>
    </sheetView>
  </sheetViews>
  <sheetFormatPr defaultColWidth="9.140625" defaultRowHeight="15"/>
  <cols>
    <col min="1" max="1" width="33.42578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140625" style="2" bestFit="1" customWidth="1"/>
    <col min="9" max="16384" width="9.140625" style="2"/>
  </cols>
  <sheetData>
    <row r="1" spans="1:5" ht="15.75">
      <c r="A1" s="68" t="s">
        <v>11</v>
      </c>
      <c r="B1" s="68"/>
      <c r="C1" s="68"/>
      <c r="D1" s="68"/>
      <c r="E1" s="68"/>
    </row>
    <row r="2" spans="1:5" ht="33.75" customHeight="1">
      <c r="A2" s="69" t="s">
        <v>12</v>
      </c>
      <c r="B2" s="70"/>
      <c r="C2" s="70"/>
      <c r="D2" s="70"/>
      <c r="E2" s="70"/>
    </row>
    <row r="3" spans="1:5">
      <c r="A3" s="71" t="s">
        <v>54</v>
      </c>
      <c r="B3" s="71"/>
      <c r="C3" s="71"/>
      <c r="D3" s="71"/>
      <c r="E3" s="71"/>
    </row>
    <row r="4" spans="1:5" s="1" customFormat="1" ht="15.6" customHeight="1">
      <c r="A4" s="24" t="s">
        <v>13</v>
      </c>
      <c r="B4" s="4"/>
      <c r="C4" s="4"/>
      <c r="D4" s="73" t="s">
        <v>55</v>
      </c>
      <c r="E4" s="73"/>
    </row>
    <row r="5" spans="1:5">
      <c r="A5" s="39"/>
      <c r="B5" s="4"/>
      <c r="C5" s="4"/>
      <c r="D5" s="4"/>
      <c r="E5" s="4"/>
    </row>
    <row r="6" spans="1:5">
      <c r="A6" s="67" t="s">
        <v>0</v>
      </c>
      <c r="B6" s="67"/>
      <c r="C6" s="67"/>
      <c r="D6" s="67"/>
      <c r="E6" s="67"/>
    </row>
    <row r="7" spans="1:5">
      <c r="A7" s="72" t="s">
        <v>24</v>
      </c>
      <c r="B7" s="72"/>
      <c r="C7" s="72"/>
      <c r="D7" s="72"/>
      <c r="E7" s="72"/>
    </row>
    <row r="8" spans="1:5">
      <c r="A8" s="78" t="s">
        <v>1</v>
      </c>
      <c r="B8" s="78"/>
      <c r="C8" s="78"/>
      <c r="D8" s="78"/>
      <c r="E8" s="78"/>
    </row>
    <row r="9" spans="1:5">
      <c r="A9" s="67" t="s">
        <v>25</v>
      </c>
      <c r="B9" s="67"/>
      <c r="C9" s="67"/>
      <c r="D9" s="67"/>
      <c r="E9" s="67"/>
    </row>
    <row r="10" spans="1:5" ht="24.75" customHeight="1">
      <c r="A10" s="81" t="s">
        <v>14</v>
      </c>
      <c r="B10" s="82"/>
      <c r="C10" s="82"/>
      <c r="D10" s="82"/>
      <c r="E10" s="82"/>
    </row>
    <row r="11" spans="1:5" ht="30" customHeight="1">
      <c r="A11" s="67" t="s">
        <v>26</v>
      </c>
      <c r="B11" s="67"/>
      <c r="C11" s="67"/>
      <c r="D11" s="67"/>
      <c r="E11" s="67"/>
    </row>
    <row r="12" spans="1:5">
      <c r="A12" s="78" t="s">
        <v>15</v>
      </c>
      <c r="B12" s="79"/>
      <c r="C12" s="79"/>
      <c r="D12" s="79"/>
      <c r="E12" s="79"/>
    </row>
    <row r="13" spans="1:5">
      <c r="A13" s="67" t="s">
        <v>23</v>
      </c>
      <c r="B13" s="67"/>
      <c r="C13" s="67"/>
      <c r="D13" s="67"/>
      <c r="E13" s="67"/>
    </row>
    <row r="14" spans="1:5">
      <c r="A14" s="78" t="s">
        <v>2</v>
      </c>
      <c r="B14" s="79"/>
      <c r="C14" s="79"/>
      <c r="D14" s="79"/>
      <c r="E14" s="79"/>
    </row>
    <row r="15" spans="1:5">
      <c r="A15" s="67" t="s">
        <v>22</v>
      </c>
      <c r="B15" s="67"/>
      <c r="C15" s="67"/>
      <c r="D15" s="67"/>
      <c r="E15" s="67"/>
    </row>
    <row r="16" spans="1:5">
      <c r="A16" s="78" t="s">
        <v>16</v>
      </c>
      <c r="B16" s="79"/>
      <c r="C16" s="79"/>
      <c r="D16" s="79"/>
      <c r="E16" s="79"/>
    </row>
    <row r="17" spans="1:8" ht="32.25" customHeight="1">
      <c r="A17" s="67" t="s">
        <v>17</v>
      </c>
      <c r="B17" s="67"/>
      <c r="C17" s="67"/>
      <c r="D17" s="67"/>
      <c r="E17" s="67"/>
    </row>
    <row r="18" spans="1:8" ht="62.25" customHeight="1">
      <c r="A18" s="67" t="s">
        <v>27</v>
      </c>
      <c r="B18" s="67"/>
      <c r="C18" s="67"/>
      <c r="D18" s="67"/>
      <c r="E18" s="67"/>
    </row>
    <row r="19" spans="1:8" ht="27.75" customHeight="1">
      <c r="A19" s="74" t="s">
        <v>28</v>
      </c>
      <c r="B19" s="74"/>
      <c r="C19" s="74"/>
      <c r="D19" s="74"/>
      <c r="E19" s="74"/>
    </row>
    <row r="20" spans="1:8">
      <c r="A20" s="74"/>
      <c r="B20" s="74"/>
      <c r="C20" s="74"/>
      <c r="D20" s="74"/>
      <c r="E20" s="74"/>
      <c r="F20" s="2">
        <v>244.9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23" t="s">
        <v>45</v>
      </c>
      <c r="B22" s="9" t="s">
        <v>36</v>
      </c>
      <c r="C22" s="3" t="s">
        <v>4</v>
      </c>
      <c r="D22" s="3">
        <v>6.08</v>
      </c>
      <c r="E22" s="8">
        <f>D22*F20*G20</f>
        <v>4466.9759999999997</v>
      </c>
    </row>
    <row r="23" spans="1:8">
      <c r="A23" s="7" t="s">
        <v>44</v>
      </c>
      <c r="B23" s="9" t="s">
        <v>29</v>
      </c>
      <c r="C23" s="3" t="s">
        <v>4</v>
      </c>
      <c r="D23" s="3">
        <v>1.26</v>
      </c>
      <c r="E23" s="8">
        <f>D23*F20*3</f>
        <v>925.72199999999998</v>
      </c>
    </row>
    <row r="24" spans="1:8" s="21" customFormat="1">
      <c r="A24" s="17" t="s">
        <v>33</v>
      </c>
      <c r="B24" s="18" t="s">
        <v>56</v>
      </c>
      <c r="C24" s="19" t="s">
        <v>34</v>
      </c>
      <c r="D24" s="19"/>
      <c r="E24" s="20">
        <v>0</v>
      </c>
    </row>
    <row r="25" spans="1:8" s="21" customFormat="1">
      <c r="A25" s="17"/>
      <c r="B25" s="18"/>
      <c r="C25" s="19"/>
      <c r="D25" s="19"/>
      <c r="E25" s="20"/>
    </row>
    <row r="26" spans="1:8" s="14" customFormat="1" ht="14.25">
      <c r="A26" s="10" t="s">
        <v>32</v>
      </c>
      <c r="B26" s="11"/>
      <c r="C26" s="12"/>
      <c r="D26" s="12"/>
      <c r="E26" s="13">
        <f>SUM(E22:E25)</f>
        <v>5392.6979999999994</v>
      </c>
    </row>
    <row r="28" spans="1:8" ht="31.5" customHeight="1">
      <c r="A28" s="75" t="s">
        <v>57</v>
      </c>
      <c r="B28" s="75"/>
      <c r="C28" s="75"/>
      <c r="D28" s="75"/>
      <c r="E28" s="75"/>
    </row>
    <row r="29" spans="1:8" ht="27.75" customHeight="1">
      <c r="A29" s="67" t="s">
        <v>21</v>
      </c>
      <c r="B29" s="67"/>
      <c r="C29" s="67"/>
      <c r="D29" s="67"/>
      <c r="E29" s="67"/>
    </row>
    <row r="30" spans="1:8">
      <c r="A30" s="67" t="s">
        <v>20</v>
      </c>
      <c r="B30" s="67"/>
      <c r="C30" s="67"/>
      <c r="D30" s="67"/>
      <c r="E30" s="67"/>
      <c r="F30" s="14"/>
      <c r="G30" s="14"/>
      <c r="H30" s="15"/>
    </row>
    <row r="31" spans="1:8" ht="28.5" customHeight="1">
      <c r="A31" s="67" t="s">
        <v>35</v>
      </c>
      <c r="B31" s="67"/>
      <c r="C31" s="67"/>
      <c r="D31" s="67"/>
      <c r="E31" s="67"/>
    </row>
    <row r="32" spans="1:8">
      <c r="A32" s="67" t="s">
        <v>18</v>
      </c>
      <c r="B32" s="67"/>
      <c r="C32" s="67"/>
      <c r="D32" s="67"/>
      <c r="E32" s="67"/>
    </row>
    <row r="33" spans="1:5">
      <c r="A33" s="36"/>
      <c r="B33" s="36"/>
      <c r="C33" s="36"/>
      <c r="D33" s="36"/>
      <c r="E33" s="36"/>
    </row>
    <row r="34" spans="1:5">
      <c r="A34" s="83" t="s">
        <v>5</v>
      </c>
      <c r="B34" s="83"/>
      <c r="C34" s="83"/>
      <c r="D34" s="83"/>
      <c r="E34" s="83"/>
    </row>
    <row r="35" spans="1:5">
      <c r="A35" s="67" t="s">
        <v>18</v>
      </c>
      <c r="B35" s="67"/>
      <c r="C35" s="67"/>
      <c r="D35" s="67"/>
      <c r="E35" s="67"/>
    </row>
    <row r="36" spans="1:5">
      <c r="A36" s="80" t="s">
        <v>30</v>
      </c>
      <c r="B36" s="80"/>
      <c r="C36" s="80"/>
      <c r="D36" s="80"/>
      <c r="E36" s="5"/>
    </row>
    <row r="37" spans="1:5">
      <c r="B37" s="77" t="s">
        <v>19</v>
      </c>
      <c r="C37" s="77"/>
      <c r="D37" s="77"/>
      <c r="E37" s="6" t="s">
        <v>6</v>
      </c>
    </row>
    <row r="38" spans="1:5">
      <c r="A38" s="38"/>
      <c r="B38" s="38"/>
      <c r="C38" s="38"/>
      <c r="D38" s="38"/>
      <c r="E38" s="38"/>
    </row>
    <row r="39" spans="1:5">
      <c r="A39" s="76" t="s">
        <v>31</v>
      </c>
      <c r="B39" s="76"/>
      <c r="C39" s="76"/>
      <c r="D39" s="76"/>
      <c r="E39" s="5"/>
    </row>
    <row r="40" spans="1:5">
      <c r="B40" s="77" t="s">
        <v>19</v>
      </c>
      <c r="C40" s="77"/>
      <c r="D40" s="77"/>
      <c r="E40" s="6" t="s">
        <v>6</v>
      </c>
    </row>
    <row r="42" spans="1:5">
      <c r="A42" s="2" t="s">
        <v>40</v>
      </c>
    </row>
    <row r="43" spans="1:5">
      <c r="A43" s="14" t="s">
        <v>37</v>
      </c>
    </row>
    <row r="44" spans="1:5">
      <c r="A44" s="2" t="s">
        <v>43</v>
      </c>
      <c r="B44" s="34">
        <f>'2ка'!B48</f>
        <v>1555.1240000000007</v>
      </c>
    </row>
    <row r="45" spans="1:5">
      <c r="A45" s="22" t="s">
        <v>58</v>
      </c>
      <c r="B45" s="35"/>
    </row>
    <row r="46" spans="1:5">
      <c r="A46" s="2" t="s">
        <v>38</v>
      </c>
      <c r="B46" s="35">
        <v>5933.94</v>
      </c>
    </row>
    <row r="47" spans="1:5" ht="30">
      <c r="A47" s="37" t="s">
        <v>39</v>
      </c>
      <c r="B47" s="35">
        <f>E26</f>
        <v>5392.6979999999994</v>
      </c>
    </row>
    <row r="48" spans="1:5">
      <c r="A48" s="16" t="s">
        <v>41</v>
      </c>
      <c r="B48" s="33">
        <f>B44+B46-B47</f>
        <v>2096.3660000000009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8:E28"/>
    <mergeCell ref="A29:E29"/>
    <mergeCell ref="A30:E30"/>
    <mergeCell ref="A31:E31"/>
    <mergeCell ref="A32:E32"/>
    <mergeCell ref="A34:E34"/>
    <mergeCell ref="A35:E35"/>
    <mergeCell ref="A36:D36"/>
    <mergeCell ref="B37:D37"/>
    <mergeCell ref="A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topLeftCell="A34" zoomScaleSheetLayoutView="100" workbookViewId="0">
      <selection activeCell="B48" sqref="B48"/>
    </sheetView>
  </sheetViews>
  <sheetFormatPr defaultColWidth="9.140625" defaultRowHeight="15"/>
  <cols>
    <col min="1" max="1" width="33.42578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.140625" style="2" bestFit="1" customWidth="1"/>
    <col min="9" max="16384" width="9.140625" style="2"/>
  </cols>
  <sheetData>
    <row r="1" spans="1:5" ht="15.75">
      <c r="A1" s="68" t="s">
        <v>11</v>
      </c>
      <c r="B1" s="68"/>
      <c r="C1" s="68"/>
      <c r="D1" s="68"/>
      <c r="E1" s="68"/>
    </row>
    <row r="2" spans="1:5" ht="33.75" customHeight="1">
      <c r="A2" s="69" t="s">
        <v>12</v>
      </c>
      <c r="B2" s="70"/>
      <c r="C2" s="70"/>
      <c r="D2" s="70"/>
      <c r="E2" s="70"/>
    </row>
    <row r="3" spans="1:5">
      <c r="A3" s="71" t="s">
        <v>59</v>
      </c>
      <c r="B3" s="71"/>
      <c r="C3" s="71"/>
      <c r="D3" s="71"/>
      <c r="E3" s="71"/>
    </row>
    <row r="4" spans="1:5" s="1" customFormat="1" ht="15.6" customHeight="1">
      <c r="A4" s="24" t="s">
        <v>13</v>
      </c>
      <c r="B4" s="4"/>
      <c r="C4" s="4"/>
      <c r="D4" s="73" t="s">
        <v>60</v>
      </c>
      <c r="E4" s="73"/>
    </row>
    <row r="5" spans="1:5">
      <c r="A5" s="41"/>
      <c r="B5" s="4"/>
      <c r="C5" s="4"/>
      <c r="D5" s="4"/>
      <c r="E5" s="4"/>
    </row>
    <row r="6" spans="1:5">
      <c r="A6" s="67" t="s">
        <v>0</v>
      </c>
      <c r="B6" s="67"/>
      <c r="C6" s="67"/>
      <c r="D6" s="67"/>
      <c r="E6" s="67"/>
    </row>
    <row r="7" spans="1:5">
      <c r="A7" s="72" t="s">
        <v>24</v>
      </c>
      <c r="B7" s="72"/>
      <c r="C7" s="72"/>
      <c r="D7" s="72"/>
      <c r="E7" s="72"/>
    </row>
    <row r="8" spans="1:5">
      <c r="A8" s="78" t="s">
        <v>1</v>
      </c>
      <c r="B8" s="78"/>
      <c r="C8" s="78"/>
      <c r="D8" s="78"/>
      <c r="E8" s="78"/>
    </row>
    <row r="9" spans="1:5">
      <c r="A9" s="67" t="s">
        <v>25</v>
      </c>
      <c r="B9" s="67"/>
      <c r="C9" s="67"/>
      <c r="D9" s="67"/>
      <c r="E9" s="67"/>
    </row>
    <row r="10" spans="1:5" ht="24.75" customHeight="1">
      <c r="A10" s="81" t="s">
        <v>14</v>
      </c>
      <c r="B10" s="82"/>
      <c r="C10" s="82"/>
      <c r="D10" s="82"/>
      <c r="E10" s="82"/>
    </row>
    <row r="11" spans="1:5" ht="30" customHeight="1">
      <c r="A11" s="67" t="s">
        <v>26</v>
      </c>
      <c r="B11" s="67"/>
      <c r="C11" s="67"/>
      <c r="D11" s="67"/>
      <c r="E11" s="67"/>
    </row>
    <row r="12" spans="1:5">
      <c r="A12" s="78" t="s">
        <v>15</v>
      </c>
      <c r="B12" s="79"/>
      <c r="C12" s="79"/>
      <c r="D12" s="79"/>
      <c r="E12" s="79"/>
    </row>
    <row r="13" spans="1:5">
      <c r="A13" s="67" t="s">
        <v>23</v>
      </c>
      <c r="B13" s="67"/>
      <c r="C13" s="67"/>
      <c r="D13" s="67"/>
      <c r="E13" s="67"/>
    </row>
    <row r="14" spans="1:5">
      <c r="A14" s="78" t="s">
        <v>2</v>
      </c>
      <c r="B14" s="79"/>
      <c r="C14" s="79"/>
      <c r="D14" s="79"/>
      <c r="E14" s="79"/>
    </row>
    <row r="15" spans="1:5">
      <c r="A15" s="67" t="s">
        <v>22</v>
      </c>
      <c r="B15" s="67"/>
      <c r="C15" s="67"/>
      <c r="D15" s="67"/>
      <c r="E15" s="67"/>
    </row>
    <row r="16" spans="1:5">
      <c r="A16" s="78" t="s">
        <v>16</v>
      </c>
      <c r="B16" s="79"/>
      <c r="C16" s="79"/>
      <c r="D16" s="79"/>
      <c r="E16" s="79"/>
    </row>
    <row r="17" spans="1:8" ht="32.25" customHeight="1">
      <c r="A17" s="67" t="s">
        <v>17</v>
      </c>
      <c r="B17" s="67"/>
      <c r="C17" s="67"/>
      <c r="D17" s="67"/>
      <c r="E17" s="67"/>
    </row>
    <row r="18" spans="1:8" ht="62.25" customHeight="1">
      <c r="A18" s="67" t="s">
        <v>27</v>
      </c>
      <c r="B18" s="67"/>
      <c r="C18" s="67"/>
      <c r="D18" s="67"/>
      <c r="E18" s="67"/>
    </row>
    <row r="19" spans="1:8" ht="27.75" customHeight="1">
      <c r="A19" s="74" t="s">
        <v>28</v>
      </c>
      <c r="B19" s="74"/>
      <c r="C19" s="74"/>
      <c r="D19" s="74"/>
      <c r="E19" s="74"/>
    </row>
    <row r="20" spans="1:8">
      <c r="A20" s="74"/>
      <c r="B20" s="74"/>
      <c r="C20" s="74"/>
      <c r="D20" s="74"/>
      <c r="E20" s="74"/>
      <c r="F20" s="2">
        <v>244.9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23" t="s">
        <v>45</v>
      </c>
      <c r="B22" s="9" t="s">
        <v>36</v>
      </c>
      <c r="C22" s="3" t="s">
        <v>4</v>
      </c>
      <c r="D22" s="3">
        <v>6.08</v>
      </c>
      <c r="E22" s="8">
        <f>D22*F20*G20</f>
        <v>4466.9759999999997</v>
      </c>
    </row>
    <row r="23" spans="1:8">
      <c r="A23" s="7" t="s">
        <v>44</v>
      </c>
      <c r="B23" s="9" t="s">
        <v>29</v>
      </c>
      <c r="C23" s="3" t="s">
        <v>4</v>
      </c>
      <c r="D23" s="3">
        <v>1.26</v>
      </c>
      <c r="E23" s="8">
        <f>D23*F20*3</f>
        <v>925.72199999999998</v>
      </c>
    </row>
    <row r="24" spans="1:8" s="21" customFormat="1">
      <c r="A24" s="17" t="s">
        <v>33</v>
      </c>
      <c r="B24" s="18" t="s">
        <v>61</v>
      </c>
      <c r="C24" s="19" t="s">
        <v>34</v>
      </c>
      <c r="D24" s="19"/>
      <c r="E24" s="20">
        <v>85</v>
      </c>
    </row>
    <row r="25" spans="1:8" s="21" customFormat="1">
      <c r="A25" s="17"/>
      <c r="B25" s="18"/>
      <c r="C25" s="19"/>
      <c r="D25" s="19"/>
      <c r="E25" s="20"/>
    </row>
    <row r="26" spans="1:8" s="14" customFormat="1" ht="14.25">
      <c r="A26" s="10" t="s">
        <v>32</v>
      </c>
      <c r="B26" s="11"/>
      <c r="C26" s="12"/>
      <c r="D26" s="12"/>
      <c r="E26" s="13">
        <f>SUM(E22:E25)</f>
        <v>5477.6979999999994</v>
      </c>
    </row>
    <row r="28" spans="1:8" ht="31.5" customHeight="1">
      <c r="A28" s="75" t="s">
        <v>85</v>
      </c>
      <c r="B28" s="75"/>
      <c r="C28" s="75"/>
      <c r="D28" s="75"/>
      <c r="E28" s="75"/>
    </row>
    <row r="29" spans="1:8" ht="27.75" customHeight="1">
      <c r="A29" s="67" t="s">
        <v>21</v>
      </c>
      <c r="B29" s="67"/>
      <c r="C29" s="67"/>
      <c r="D29" s="67"/>
      <c r="E29" s="67"/>
    </row>
    <row r="30" spans="1:8">
      <c r="A30" s="67" t="s">
        <v>20</v>
      </c>
      <c r="B30" s="67"/>
      <c r="C30" s="67"/>
      <c r="D30" s="67"/>
      <c r="E30" s="67"/>
      <c r="F30" s="14"/>
      <c r="G30" s="14"/>
      <c r="H30" s="15"/>
    </row>
    <row r="31" spans="1:8" ht="28.5" customHeight="1">
      <c r="A31" s="67" t="s">
        <v>35</v>
      </c>
      <c r="B31" s="67"/>
      <c r="C31" s="67"/>
      <c r="D31" s="67"/>
      <c r="E31" s="67"/>
    </row>
    <row r="32" spans="1:8">
      <c r="A32" s="67" t="s">
        <v>18</v>
      </c>
      <c r="B32" s="67"/>
      <c r="C32" s="67"/>
      <c r="D32" s="67"/>
      <c r="E32" s="67"/>
    </row>
    <row r="33" spans="1:5">
      <c r="A33" s="42"/>
      <c r="B33" s="42"/>
      <c r="C33" s="42"/>
      <c r="D33" s="42"/>
      <c r="E33" s="42"/>
    </row>
    <row r="34" spans="1:5">
      <c r="A34" s="83" t="s">
        <v>5</v>
      </c>
      <c r="B34" s="83"/>
      <c r="C34" s="83"/>
      <c r="D34" s="83"/>
      <c r="E34" s="83"/>
    </row>
    <row r="35" spans="1:5">
      <c r="A35" s="67" t="s">
        <v>18</v>
      </c>
      <c r="B35" s="67"/>
      <c r="C35" s="67"/>
      <c r="D35" s="67"/>
      <c r="E35" s="67"/>
    </row>
    <row r="36" spans="1:5">
      <c r="A36" s="80" t="s">
        <v>30</v>
      </c>
      <c r="B36" s="80"/>
      <c r="C36" s="80"/>
      <c r="D36" s="80"/>
      <c r="E36" s="5"/>
    </row>
    <row r="37" spans="1:5">
      <c r="B37" s="77" t="s">
        <v>19</v>
      </c>
      <c r="C37" s="77"/>
      <c r="D37" s="77"/>
      <c r="E37" s="6" t="s">
        <v>6</v>
      </c>
    </row>
    <row r="38" spans="1:5">
      <c r="A38" s="40"/>
      <c r="B38" s="40"/>
      <c r="C38" s="40"/>
      <c r="D38" s="40"/>
      <c r="E38" s="40"/>
    </row>
    <row r="39" spans="1:5">
      <c r="A39" s="76" t="s">
        <v>31</v>
      </c>
      <c r="B39" s="76"/>
      <c r="C39" s="76"/>
      <c r="D39" s="76"/>
      <c r="E39" s="5"/>
    </row>
    <row r="40" spans="1:5">
      <c r="B40" s="77" t="s">
        <v>19</v>
      </c>
      <c r="C40" s="77"/>
      <c r="D40" s="77"/>
      <c r="E40" s="6" t="s">
        <v>6</v>
      </c>
    </row>
    <row r="42" spans="1:5">
      <c r="A42" s="2" t="s">
        <v>40</v>
      </c>
    </row>
    <row r="43" spans="1:5">
      <c r="A43" s="14" t="s">
        <v>37</v>
      </c>
    </row>
    <row r="44" spans="1:5">
      <c r="A44" s="2" t="s">
        <v>43</v>
      </c>
      <c r="B44" s="34">
        <f>'3кв'!B48</f>
        <v>2096.3660000000009</v>
      </c>
    </row>
    <row r="45" spans="1:5">
      <c r="A45" s="22" t="s">
        <v>86</v>
      </c>
      <c r="B45" s="35"/>
    </row>
    <row r="46" spans="1:5">
      <c r="A46" s="2" t="s">
        <v>38</v>
      </c>
      <c r="B46" s="35">
        <v>5563.95</v>
      </c>
    </row>
    <row r="47" spans="1:5" ht="30">
      <c r="A47" s="43" t="s">
        <v>39</v>
      </c>
      <c r="B47" s="35">
        <f>E26</f>
        <v>5477.6979999999994</v>
      </c>
    </row>
    <row r="48" spans="1:5">
      <c r="A48" s="16" t="s">
        <v>41</v>
      </c>
      <c r="B48" s="63">
        <f>B44+B46-B47</f>
        <v>2182.6180000000013</v>
      </c>
    </row>
  </sheetData>
  <mergeCells count="30">
    <mergeCell ref="B40:D40"/>
    <mergeCell ref="A20:E20"/>
    <mergeCell ref="A28:E28"/>
    <mergeCell ref="A29:E29"/>
    <mergeCell ref="A30:E30"/>
    <mergeCell ref="A31:E31"/>
    <mergeCell ref="A32:E32"/>
    <mergeCell ref="A34:E34"/>
    <mergeCell ref="A35:E35"/>
    <mergeCell ref="A36:D36"/>
    <mergeCell ref="B37:D37"/>
    <mergeCell ref="A39:D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topLeftCell="A13" zoomScaleSheetLayoutView="100" workbookViewId="0">
      <selection activeCell="A25" sqref="A25:XFD25"/>
    </sheetView>
  </sheetViews>
  <sheetFormatPr defaultRowHeight="1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>
      <c r="A1" s="85" t="s">
        <v>62</v>
      </c>
      <c r="B1" s="85"/>
      <c r="C1" s="85"/>
      <c r="D1" s="44"/>
    </row>
    <row r="2" spans="1:5" ht="15.75">
      <c r="A2" s="86" t="s">
        <v>63</v>
      </c>
      <c r="B2" s="86"/>
      <c r="C2" s="86"/>
      <c r="D2" s="45"/>
    </row>
    <row r="3" spans="1:5" ht="15.75">
      <c r="A3" s="86" t="s">
        <v>64</v>
      </c>
      <c r="B3" s="86"/>
      <c r="C3" s="86"/>
      <c r="D3" s="45"/>
    </row>
    <row r="4" spans="1:5" ht="15.75">
      <c r="A4" s="85" t="s">
        <v>83</v>
      </c>
      <c r="B4" s="85"/>
      <c r="C4" s="85"/>
      <c r="D4" s="44"/>
    </row>
    <row r="5" spans="1:5" ht="15.75">
      <c r="A5" s="87"/>
      <c r="B5" s="87"/>
      <c r="C5" s="87"/>
      <c r="D5" s="1"/>
    </row>
    <row r="6" spans="1:5" ht="15.75">
      <c r="A6" s="45"/>
      <c r="B6" s="46" t="s">
        <v>65</v>
      </c>
      <c r="C6" s="47">
        <f>'1кв'!B44</f>
        <v>-267.81</v>
      </c>
      <c r="D6" s="48"/>
    </row>
    <row r="7" spans="1:5" ht="15.75">
      <c r="A7" s="49" t="s">
        <v>66</v>
      </c>
      <c r="B7" s="46" t="s">
        <v>67</v>
      </c>
      <c r="C7" s="47"/>
      <c r="D7" s="48"/>
    </row>
    <row r="8" spans="1:5" ht="15.75">
      <c r="B8" s="50" t="s">
        <v>68</v>
      </c>
      <c r="C8" s="64">
        <f>'1кв'!B46+'2ка'!B46+'3кв'!B46+'4кв'!B46</f>
        <v>23298.05</v>
      </c>
      <c r="D8" s="51"/>
    </row>
    <row r="9" spans="1:5" ht="15.75">
      <c r="A9" s="52"/>
      <c r="B9" s="50" t="s">
        <v>69</v>
      </c>
      <c r="C9" s="53">
        <f>SUM(C8:C8)</f>
        <v>23298.05</v>
      </c>
      <c r="D9" s="48"/>
    </row>
    <row r="10" spans="1:5" ht="15.75">
      <c r="A10" s="1"/>
      <c r="B10" s="84"/>
      <c r="C10" s="84"/>
      <c r="D10" s="54"/>
    </row>
    <row r="11" spans="1:5" ht="15.75">
      <c r="A11" s="55" t="s">
        <v>70</v>
      </c>
      <c r="B11" s="23" t="s">
        <v>45</v>
      </c>
      <c r="C11" s="64">
        <f>'1кв'!E22+'2ка'!E22+'3кв'!E22+'4кв'!E22</f>
        <v>17206.673999999999</v>
      </c>
      <c r="D11" s="54"/>
    </row>
    <row r="12" spans="1:5" ht="15.75">
      <c r="A12" s="55"/>
      <c r="B12" s="7" t="s">
        <v>44</v>
      </c>
      <c r="C12" s="64">
        <f>'1кв'!E23+'2ка'!E23+'3кв'!E23+'4кв'!E23</f>
        <v>3555.9479999999994</v>
      </c>
      <c r="D12" s="54"/>
    </row>
    <row r="13" spans="1:5" ht="15.75">
      <c r="A13" s="1"/>
      <c r="B13" s="7" t="s">
        <v>33</v>
      </c>
      <c r="C13" s="64">
        <f>'1кв'!E24+'2ка'!E24+'3кв'!E24+'4кв'!E24</f>
        <v>85</v>
      </c>
      <c r="D13" s="54"/>
      <c r="E13" s="56"/>
    </row>
    <row r="14" spans="1:5" ht="15.75">
      <c r="A14" s="55"/>
      <c r="B14" s="57" t="s">
        <v>84</v>
      </c>
      <c r="C14" s="65">
        <v>0</v>
      </c>
      <c r="D14" s="54"/>
    </row>
    <row r="15" spans="1:5" ht="15.75">
      <c r="A15" s="55"/>
      <c r="B15" s="58" t="s">
        <v>71</v>
      </c>
      <c r="C15" s="65">
        <v>0</v>
      </c>
      <c r="D15" s="54"/>
    </row>
    <row r="16" spans="1:5" ht="15.75">
      <c r="A16" s="1"/>
      <c r="B16" s="59" t="s">
        <v>72</v>
      </c>
      <c r="C16" s="66">
        <f>SUM(C11:C15)</f>
        <v>20847.621999999999</v>
      </c>
      <c r="D16" s="54"/>
      <c r="E16" s="56"/>
    </row>
    <row r="17" spans="1:4" ht="15.75">
      <c r="A17" s="1"/>
      <c r="B17" s="60" t="s">
        <v>73</v>
      </c>
      <c r="C17" s="66">
        <f>C6+C9-C16</f>
        <v>2182.6179999999986</v>
      </c>
      <c r="D17" s="54"/>
    </row>
    <row r="18" spans="1:4" ht="15.75">
      <c r="A18" s="1"/>
      <c r="B18" s="49"/>
      <c r="C18" s="49"/>
      <c r="D18" s="54"/>
    </row>
    <row r="19" spans="1:4" ht="15.75">
      <c r="A19" s="1"/>
      <c r="B19" s="61" t="s">
        <v>74</v>
      </c>
      <c r="C19" s="61"/>
      <c r="D19" s="54"/>
    </row>
    <row r="20" spans="1:4" ht="15.75">
      <c r="A20" s="1"/>
      <c r="B20" s="61" t="s">
        <v>75</v>
      </c>
      <c r="C20" s="61">
        <v>2359.2600000000002</v>
      </c>
      <c r="D20" s="54"/>
    </row>
    <row r="21" spans="1:4" ht="15.75">
      <c r="A21" s="1"/>
      <c r="B21" s="62" t="s">
        <v>76</v>
      </c>
      <c r="C21" s="62">
        <v>2527.5700000000002</v>
      </c>
      <c r="D21" s="54"/>
    </row>
    <row r="22" spans="1:4" ht="15.75">
      <c r="A22" s="1"/>
      <c r="B22" s="61" t="s">
        <v>77</v>
      </c>
      <c r="C22" s="61">
        <f>C21-C20</f>
        <v>168.30999999999995</v>
      </c>
      <c r="D22" s="54"/>
    </row>
    <row r="23" spans="1:4" ht="15.75">
      <c r="A23" s="1"/>
      <c r="B23" s="49"/>
      <c r="C23" s="49"/>
      <c r="D23" s="54"/>
    </row>
    <row r="24" spans="1:4" ht="15.75">
      <c r="A24" s="1"/>
      <c r="B24" s="49"/>
      <c r="C24" s="49"/>
      <c r="D24" s="54"/>
    </row>
    <row r="25" spans="1:4" ht="15.75">
      <c r="A25" s="1"/>
      <c r="B25" s="49"/>
      <c r="C25" s="49"/>
      <c r="D25" s="54"/>
    </row>
    <row r="26" spans="1:4" ht="15.75">
      <c r="A26" s="1"/>
      <c r="B26" s="49"/>
      <c r="C26" s="49"/>
      <c r="D26" s="54"/>
    </row>
    <row r="27" spans="1:4" ht="15.75">
      <c r="A27" s="1" t="s">
        <v>78</v>
      </c>
      <c r="B27" s="49" t="s">
        <v>79</v>
      </c>
      <c r="C27" s="49"/>
      <c r="D27" s="54"/>
    </row>
    <row r="28" spans="1:4" ht="15.75">
      <c r="A28" s="1"/>
      <c r="B28" s="49" t="s">
        <v>80</v>
      </c>
      <c r="C28" s="49"/>
      <c r="D28" s="54"/>
    </row>
    <row r="29" spans="1:4" ht="15.75">
      <c r="A29" s="1"/>
      <c r="B29" s="49" t="s">
        <v>81</v>
      </c>
      <c r="C29" s="49"/>
      <c r="D29" s="54"/>
    </row>
    <row r="30" spans="1:4" ht="15.75">
      <c r="A30" s="1"/>
      <c r="B30" s="49"/>
      <c r="C30" s="49"/>
      <c r="D30" s="54"/>
    </row>
    <row r="31" spans="1:4" ht="15.75">
      <c r="A31" s="1"/>
      <c r="B31" s="49"/>
      <c r="C31" s="49"/>
      <c r="D31" s="54"/>
    </row>
    <row r="32" spans="1:4" ht="15.75">
      <c r="A32" s="1"/>
      <c r="B32" s="49" t="s">
        <v>82</v>
      </c>
      <c r="C32" s="49"/>
      <c r="D32" s="54"/>
    </row>
    <row r="33" spans="1:4" ht="15.75">
      <c r="A33" s="1"/>
      <c r="B33" s="49"/>
      <c r="C33" s="49"/>
      <c r="D33" s="54"/>
    </row>
    <row r="34" spans="1:4" ht="15.75">
      <c r="A34" s="1"/>
      <c r="B34" s="49"/>
      <c r="C34" s="49"/>
      <c r="D34" s="54"/>
    </row>
    <row r="35" spans="1:4" ht="15.75">
      <c r="A35" s="1"/>
      <c r="B35" s="49"/>
      <c r="C35" s="49"/>
      <c r="D35" s="54"/>
    </row>
    <row r="36" spans="1:4" ht="15.75">
      <c r="A36" s="1"/>
      <c r="B36" s="49"/>
      <c r="C36" s="49"/>
      <c r="D36" s="54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2ка</vt:lpstr>
      <vt:lpstr>3кв</vt:lpstr>
      <vt:lpstr>4кв</vt:lpstr>
      <vt:lpstr>отчет</vt:lpstr>
      <vt:lpstr>'1кв'!Область_печати</vt:lpstr>
      <vt:lpstr>'2ка'!Область_печати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2023-03-02T10:34:21Z</dcterms:modified>
</cp:coreProperties>
</file>