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4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'1кв'!$A$1:$E$53</definedName>
    <definedName name="_xlnm.Print_Area" localSheetId="1">'2кв'!$A$1:$E$50</definedName>
    <definedName name="_xlnm.Print_Area" localSheetId="2">'3кв'!$A$1:$E$51</definedName>
    <definedName name="_xlnm.Print_Area" localSheetId="3">'4кв'!$A$1:$E$51</definedName>
    <definedName name="_xlnm.Print_Area" localSheetId="4">отчет!$A$1:$C$36</definedName>
  </definedNames>
  <calcPr calcId="145621"/>
</workbook>
</file>

<file path=xl/calcChain.xml><?xml version="1.0" encoding="utf-8"?>
<calcChain xmlns="http://schemas.openxmlformats.org/spreadsheetml/2006/main">
  <c r="C13" i="18" l="1"/>
  <c r="C14" i="18"/>
  <c r="C15" i="18"/>
  <c r="C16" i="18"/>
  <c r="C12" i="18"/>
  <c r="C17" i="18"/>
  <c r="C20" i="18"/>
  <c r="C18" i="18"/>
  <c r="C19" i="18"/>
  <c r="C9" i="18"/>
  <c r="C8" i="18"/>
  <c r="C6" i="18"/>
  <c r="B44" i="17"/>
  <c r="B47" i="17"/>
  <c r="E24" i="17"/>
  <c r="E27" i="17" s="1"/>
  <c r="B48" i="17" s="1"/>
  <c r="B49" i="17" s="1"/>
  <c r="E23" i="17"/>
  <c r="E22" i="17"/>
  <c r="C21" i="18" l="1"/>
  <c r="C10" i="18"/>
  <c r="B47" i="16"/>
  <c r="E24" i="16"/>
  <c r="E23" i="16"/>
  <c r="E22" i="16"/>
  <c r="E27" i="16" s="1"/>
  <c r="C22" i="18" l="1"/>
  <c r="B48" i="16"/>
  <c r="E23" i="15"/>
  <c r="B46" i="15"/>
  <c r="E24" i="15"/>
  <c r="D22" i="15"/>
  <c r="E22" i="15" s="1"/>
  <c r="E26" i="15" s="1"/>
  <c r="B47" i="15" s="1"/>
  <c r="E27" i="14" l="1"/>
  <c r="D22" i="14" l="1"/>
  <c r="B49" i="14" l="1"/>
  <c r="E24" i="14"/>
  <c r="E22" i="14"/>
  <c r="E29" i="14" l="1"/>
  <c r="B50" i="14" s="1"/>
  <c r="B51" i="14" l="1"/>
  <c r="B43" i="15" s="1"/>
  <c r="B48" i="15" s="1"/>
  <c r="B44" i="16" s="1"/>
  <c r="B49" i="16" s="1"/>
</calcChain>
</file>

<file path=xl/sharedStrings.xml><?xml version="1.0" encoding="utf-8"?>
<sst xmlns="http://schemas.openxmlformats.org/spreadsheetml/2006/main" count="272" uniqueCount="96">
  <si>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</si>
  <si>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</si>
  <si>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</si>
  <si>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</si>
  <si>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</si>
  <si>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</si>
  <si>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</si>
  <si>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</si>
  <si>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</si>
  <si>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</si>
  <si>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</si>
  <si>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</si>
  <si>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</si>
  <si>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</si>
  <si>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</si>
  <si>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</si>
  <si>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</si>
  <si>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</si>
  <si>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</si>
  <si>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</si>
  <si>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</si>
  <si>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</si>
  <si>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</si>
  <si>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</si>
  <si>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</si>
  <si>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</si>
  <si>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23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</si>
  <si>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Быченко Павла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</si>
  <si>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№48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</si>
  <si>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№48 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</si>
  <si>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</si>
  <si>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</si>
  <si>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</si>
  <si>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</si>
  <si>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</si>
  <si>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</si>
  <si>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Быченко П.Н.</t>
  </si>
  <si>
    <t xml:space="preserve">определена приложением № 9 к договору </t>
  </si>
  <si>
    <t>Информация для собственников:</t>
  </si>
  <si>
    <t xml:space="preserve">Итого остаток на конец квартала </t>
  </si>
  <si>
    <t>март</t>
  </si>
  <si>
    <t>в т.ч. Оплачено рем.и содерж.</t>
  </si>
  <si>
    <t>Расходы по содержанию и тек. ремонту</t>
  </si>
  <si>
    <t>Общая площадь квартир - 794м2</t>
  </si>
  <si>
    <t xml:space="preserve">Общехозяйственные расходы </t>
  </si>
  <si>
    <t xml:space="preserve">интернет </t>
  </si>
  <si>
    <t>Остаток на начало квартала</t>
  </si>
  <si>
    <t>По заявке собственников или 4 раза в год</t>
  </si>
  <si>
    <t>ч/час</t>
  </si>
  <si>
    <t>Услуги по содержанию многоквартирного дома</t>
  </si>
  <si>
    <t>за 1 квартал 2020г.</t>
  </si>
  <si>
    <t>"31" 03 2020 г.</t>
  </si>
  <si>
    <t>Ремонт ВРУ (смета)</t>
  </si>
  <si>
    <t>Частичный ремонт кровли кв.8</t>
  </si>
  <si>
    <t>Монтаж почтовых ящиков (смета)</t>
  </si>
  <si>
    <t>январь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</si>
  <si>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сорок шесть тысяч шестьсот семнадцать рублей 80 копеек</t>
    </r>
  </si>
  <si>
    <t>Предъявлено населению 39910,18</t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</si>
  <si>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</si>
  <si>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</si>
  <si>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</si>
  <si>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</si>
  <si>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шесть тысяч шестьсот восемьдесят два рубля 66 копеек</t>
    </r>
  </si>
  <si>
    <t>Предъявлено населению 36993,45</t>
  </si>
  <si>
    <t>за 3 квартал 2020 года</t>
  </si>
  <si>
    <t>"30" 09 2020 г.</t>
  </si>
  <si>
    <t>3 квартал</t>
  </si>
  <si>
    <t>август</t>
  </si>
  <si>
    <t>замена участка канализации в подвале (смета)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</si>
  <si>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две тысячи четыреста тридцать один рубль 96 копеек</t>
    </r>
  </si>
  <si>
    <t>за 4 квартал 2020 года</t>
  </si>
  <si>
    <t>"31" 12 2020г.</t>
  </si>
  <si>
    <t>4 квартал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</si>
  <si>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</si>
  <si>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</si>
  <si>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</si>
  <si>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</si>
  <si>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</si>
  <si>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</si>
  <si>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размещение интернет Ростелеком в МОП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</si>
  <si>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</si>
  <si>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</si>
  <si>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</si>
  <si>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</si>
  <si>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</si>
  <si>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</si>
  <si>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</si>
  <si>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</si>
  <si>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</si>
  <si>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</si>
  <si>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</si>
  <si>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</si>
  <si>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ул.Свердлова, д.23</t>
  </si>
  <si>
    <t>Начислено всего 150890,53</t>
  </si>
  <si>
    <t>Непредвиденные работы 4ч/ч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</si>
  <si>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восемь тысяч триста шестьдесят четыре рубля 30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</si>
</sst>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0" applyNumberFormat="1" applyFont="1"/>
    <xf numFmtId="2" fontId="8" fillId="0" borderId="0" xfId="1" applyNumberFormat="1" applyFont="1" applyAlignment="1">
      <alignment wrapText="1"/>
    </xf>
    <xf numFmtId="0" fontId="4" fillId="0" borderId="0" xfId="0" applyFont="1" applyAlignment="1"/>
    <xf numFmtId="2" fontId="4" fillId="0" borderId="0" xfId="1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4" fillId="0" borderId="0" xfId="0" applyNumberFormat="1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65" fontId="4" fillId="0" borderId="0" xfId="1" applyNumberFormat="1" applyFont="1" applyBorder="1"/>
    <xf numFmtId="164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0" borderId="6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31" zoomScaleNormal="100" zoomScaleSheetLayoutView="100" workbookViewId="0">
      <selection activeCell="A28" sqref="A2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44140625" style="2" bestFit="1" customWidth="1"/>
    <col min="7" max="7" width="9.109375" style="2"/>
    <col min="8" max="8" width="12.44140625" style="2" customWidth="1"/>
    <col min="9" max="16384" width="9.109375" style="2"/>
  </cols>
  <sheetData>
    <row r="1" spans="1:5" ht="15.6" x14ac:dyDescent="0.25">
      <c r="A1" s="62" t="s">
        <v>11</v>
      </c>
      <c r="B1" s="62"/>
      <c r="C1" s="62"/>
      <c r="D1" s="62"/>
      <c r="E1" s="62"/>
    </row>
    <row r="2" spans="1:5" ht="33.75" customHeight="1" x14ac:dyDescent="0.3">
      <c r="A2" s="63" t="s">
        <v>12</v>
      </c>
      <c r="B2" s="64"/>
      <c r="C2" s="64"/>
      <c r="D2" s="64"/>
      <c r="E2" s="64"/>
    </row>
    <row r="3" spans="1:5" ht="15.6" x14ac:dyDescent="0.3">
      <c r="A3" s="63" t="s">
        <v>50</v>
      </c>
      <c r="B3" s="63"/>
      <c r="C3" s="63"/>
      <c r="D3" s="63"/>
      <c r="E3" s="63"/>
    </row>
    <row r="4" spans="1:5" s="1" customFormat="1" ht="15.6" x14ac:dyDescent="0.3">
      <c r="A4" s="5" t="s">
        <v>13</v>
      </c>
      <c r="B4" s="29"/>
      <c r="C4" s="29"/>
      <c r="D4" s="65" t="s">
        <v>51</v>
      </c>
      <c r="E4" s="65"/>
    </row>
    <row r="5" spans="1:5" x14ac:dyDescent="0.25">
      <c r="A5" s="27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1" t="s">
        <v>26</v>
      </c>
      <c r="B7" s="61"/>
      <c r="C7" s="61"/>
      <c r="D7" s="61"/>
      <c r="E7" s="61"/>
    </row>
    <row r="8" spans="1:5" x14ac:dyDescent="0.25">
      <c r="A8" s="68" t="s">
        <v>1</v>
      </c>
      <c r="B8" s="68"/>
      <c r="C8" s="68"/>
      <c r="D8" s="68"/>
      <c r="E8" s="68"/>
    </row>
    <row r="9" spans="1:5" ht="24" customHeight="1" x14ac:dyDescent="0.25">
      <c r="A9" s="66" t="s">
        <v>27</v>
      </c>
      <c r="B9" s="66"/>
      <c r="C9" s="66"/>
      <c r="D9" s="66"/>
      <c r="E9" s="66"/>
    </row>
    <row r="10" spans="1:5" ht="25.5" customHeight="1" x14ac:dyDescent="0.25">
      <c r="A10" s="69" t="s">
        <v>14</v>
      </c>
      <c r="B10" s="70"/>
      <c r="C10" s="70"/>
      <c r="D10" s="70"/>
      <c r="E10" s="70"/>
    </row>
    <row r="11" spans="1:5" ht="34.5" customHeight="1" x14ac:dyDescent="0.25">
      <c r="A11" s="66" t="s">
        <v>28</v>
      </c>
      <c r="B11" s="66"/>
      <c r="C11" s="66"/>
      <c r="D11" s="66"/>
      <c r="E11" s="66"/>
    </row>
    <row r="12" spans="1:5" x14ac:dyDescent="0.25">
      <c r="A12" s="68" t="s">
        <v>15</v>
      </c>
      <c r="B12" s="71"/>
      <c r="C12" s="71"/>
      <c r="D12" s="71"/>
      <c r="E12" s="71"/>
    </row>
    <row r="13" spans="1:5" x14ac:dyDescent="0.25">
      <c r="A13" s="66" t="s">
        <v>22</v>
      </c>
      <c r="B13" s="66"/>
      <c r="C13" s="66"/>
      <c r="D13" s="66"/>
      <c r="E13" s="66"/>
    </row>
    <row r="14" spans="1:5" x14ac:dyDescent="0.25">
      <c r="A14" s="68" t="s">
        <v>2</v>
      </c>
      <c r="B14" s="71"/>
      <c r="C14" s="71"/>
      <c r="D14" s="71"/>
      <c r="E14" s="71"/>
    </row>
    <row r="15" spans="1:5" ht="21" customHeight="1" x14ac:dyDescent="0.25">
      <c r="A15" s="66" t="s">
        <v>23</v>
      </c>
      <c r="B15" s="66"/>
      <c r="C15" s="66"/>
      <c r="D15" s="66"/>
      <c r="E15" s="66"/>
    </row>
    <row r="16" spans="1:5" x14ac:dyDescent="0.25">
      <c r="A16" s="68" t="s">
        <v>16</v>
      </c>
      <c r="B16" s="71"/>
      <c r="C16" s="71"/>
      <c r="D16" s="71"/>
      <c r="E16" s="71"/>
    </row>
    <row r="17" spans="1:7" ht="31.5" customHeight="1" x14ac:dyDescent="0.25">
      <c r="A17" s="66" t="s">
        <v>17</v>
      </c>
      <c r="B17" s="66"/>
      <c r="C17" s="66"/>
      <c r="D17" s="66"/>
      <c r="E17" s="66"/>
    </row>
    <row r="18" spans="1:7" ht="59.25" customHeight="1" x14ac:dyDescent="0.25">
      <c r="A18" s="66" t="s">
        <v>29</v>
      </c>
      <c r="B18" s="66"/>
      <c r="C18" s="66"/>
      <c r="D18" s="66"/>
      <c r="E18" s="66"/>
    </row>
    <row r="19" spans="1:7" ht="32.25" customHeight="1" x14ac:dyDescent="0.25">
      <c r="A19" s="67" t="s">
        <v>30</v>
      </c>
      <c r="B19" s="67"/>
      <c r="C19" s="67"/>
      <c r="D19" s="67"/>
      <c r="E19" s="67"/>
    </row>
    <row r="20" spans="1:7" x14ac:dyDescent="0.25">
      <c r="A20" s="67"/>
      <c r="B20" s="67"/>
      <c r="C20" s="67"/>
      <c r="D20" s="67"/>
      <c r="E20" s="67"/>
      <c r="F20" s="2">
        <v>794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2" t="s">
        <v>49</v>
      </c>
      <c r="B22" s="9" t="s">
        <v>37</v>
      </c>
      <c r="C22" s="3" t="s">
        <v>4</v>
      </c>
      <c r="D22" s="3">
        <f>11.07</f>
        <v>11.07</v>
      </c>
      <c r="E22" s="8">
        <f>D22*F20*G20</f>
        <v>26368.739999999998</v>
      </c>
    </row>
    <row r="23" spans="1:7" ht="69" x14ac:dyDescent="0.25">
      <c r="A23" s="7" t="s">
        <v>60</v>
      </c>
      <c r="B23" s="9" t="s">
        <v>47</v>
      </c>
      <c r="C23" s="3" t="s">
        <v>4</v>
      </c>
      <c r="D23" s="3">
        <v>0</v>
      </c>
      <c r="E23" s="8">
        <v>336.8</v>
      </c>
    </row>
    <row r="24" spans="1:7" x14ac:dyDescent="0.25">
      <c r="A24" s="7" t="s">
        <v>44</v>
      </c>
      <c r="B24" s="9" t="s">
        <v>24</v>
      </c>
      <c r="C24" s="3" t="s">
        <v>4</v>
      </c>
      <c r="D24" s="3">
        <v>3.3</v>
      </c>
      <c r="E24" s="8">
        <f>D24*F20*G20</f>
        <v>7860.5999999999995</v>
      </c>
    </row>
    <row r="25" spans="1:7" x14ac:dyDescent="0.25">
      <c r="A25" s="7" t="s">
        <v>31</v>
      </c>
      <c r="B25" s="9" t="s">
        <v>32</v>
      </c>
      <c r="C25" s="3" t="s">
        <v>33</v>
      </c>
      <c r="D25" s="3"/>
      <c r="E25" s="8">
        <v>289</v>
      </c>
    </row>
    <row r="26" spans="1:7" x14ac:dyDescent="0.25">
      <c r="A26" s="33" t="s">
        <v>52</v>
      </c>
      <c r="B26" s="9" t="s">
        <v>55</v>
      </c>
      <c r="C26" s="3" t="s">
        <v>33</v>
      </c>
      <c r="D26" s="3"/>
      <c r="E26" s="8">
        <v>2281.4</v>
      </c>
    </row>
    <row r="27" spans="1:7" x14ac:dyDescent="0.25">
      <c r="A27" s="21" t="s">
        <v>53</v>
      </c>
      <c r="B27" s="9" t="s">
        <v>55</v>
      </c>
      <c r="C27" s="3" t="s">
        <v>48</v>
      </c>
      <c r="D27" s="3">
        <v>4</v>
      </c>
      <c r="E27" s="8">
        <f>D27*197.1</f>
        <v>788.4</v>
      </c>
    </row>
    <row r="28" spans="1:7" x14ac:dyDescent="0.25">
      <c r="A28" s="28" t="s">
        <v>54</v>
      </c>
      <c r="B28" s="24" t="s">
        <v>40</v>
      </c>
      <c r="C28" s="3" t="s">
        <v>33</v>
      </c>
      <c r="D28" s="24"/>
      <c r="E28" s="8">
        <v>8692.86</v>
      </c>
    </row>
    <row r="29" spans="1:7" s="14" customFormat="1" x14ac:dyDescent="0.25">
      <c r="A29" s="10" t="s">
        <v>25</v>
      </c>
      <c r="B29" s="11"/>
      <c r="C29" s="12"/>
      <c r="D29" s="12"/>
      <c r="E29" s="13">
        <f>SUM(E22:E28)</f>
        <v>46617.8</v>
      </c>
    </row>
    <row r="31" spans="1:7" ht="45.75" customHeight="1" x14ac:dyDescent="0.25">
      <c r="A31" s="73" t="s">
        <v>56</v>
      </c>
      <c r="B31" s="73"/>
      <c r="C31" s="73"/>
      <c r="D31" s="73"/>
      <c r="E31" s="73"/>
    </row>
    <row r="32" spans="1:7" ht="33" customHeight="1" x14ac:dyDescent="0.25">
      <c r="A32" s="66" t="s">
        <v>21</v>
      </c>
      <c r="B32" s="66"/>
      <c r="C32" s="66"/>
      <c r="D32" s="66"/>
      <c r="E32" s="66"/>
    </row>
    <row r="33" spans="1:5" x14ac:dyDescent="0.25">
      <c r="A33" s="66" t="s">
        <v>20</v>
      </c>
      <c r="B33" s="66"/>
      <c r="C33" s="66"/>
      <c r="D33" s="66"/>
      <c r="E33" s="66"/>
    </row>
    <row r="34" spans="1:5" ht="31.5" customHeight="1" x14ac:dyDescent="0.25">
      <c r="A34" s="66" t="s">
        <v>34</v>
      </c>
      <c r="B34" s="66"/>
      <c r="C34" s="66"/>
      <c r="D34" s="66"/>
      <c r="E34" s="66"/>
    </row>
    <row r="35" spans="1:5" x14ac:dyDescent="0.25">
      <c r="A35" s="66" t="s">
        <v>18</v>
      </c>
      <c r="B35" s="66"/>
      <c r="C35" s="66"/>
      <c r="D35" s="66"/>
      <c r="E35" s="66"/>
    </row>
    <row r="36" spans="1:5" x14ac:dyDescent="0.25">
      <c r="A36" s="74" t="s">
        <v>5</v>
      </c>
      <c r="B36" s="74"/>
      <c r="C36" s="74"/>
      <c r="D36" s="74"/>
      <c r="E36" s="74"/>
    </row>
    <row r="37" spans="1:5" x14ac:dyDescent="0.25">
      <c r="A37" s="66" t="s">
        <v>18</v>
      </c>
      <c r="B37" s="66"/>
      <c r="C37" s="66"/>
      <c r="D37" s="66"/>
      <c r="E37" s="66"/>
    </row>
    <row r="38" spans="1:5" x14ac:dyDescent="0.25">
      <c r="A38" s="75" t="s">
        <v>35</v>
      </c>
      <c r="B38" s="75"/>
      <c r="C38" s="75"/>
      <c r="D38" s="75"/>
      <c r="E38" s="75"/>
    </row>
    <row r="39" spans="1:5" x14ac:dyDescent="0.25">
      <c r="B39" s="72" t="s">
        <v>19</v>
      </c>
      <c r="C39" s="72"/>
      <c r="D39" s="72"/>
      <c r="E39" s="6" t="s">
        <v>6</v>
      </c>
    </row>
    <row r="40" spans="1:5" x14ac:dyDescent="0.25">
      <c r="A40" s="26"/>
      <c r="B40" s="26"/>
      <c r="C40" s="26"/>
      <c r="D40" s="26"/>
      <c r="E40" s="26"/>
    </row>
    <row r="41" spans="1:5" x14ac:dyDescent="0.25">
      <c r="A41" s="75" t="s">
        <v>36</v>
      </c>
      <c r="B41" s="75"/>
      <c r="C41" s="75"/>
      <c r="D41" s="75"/>
      <c r="E41" s="75"/>
    </row>
    <row r="42" spans="1:5" x14ac:dyDescent="0.25">
      <c r="B42" s="72" t="s">
        <v>19</v>
      </c>
      <c r="C42" s="72"/>
      <c r="D42" s="72"/>
      <c r="E42" s="6" t="s">
        <v>6</v>
      </c>
    </row>
    <row r="44" spans="1:5" x14ac:dyDescent="0.25">
      <c r="A44" s="2" t="s">
        <v>43</v>
      </c>
    </row>
    <row r="45" spans="1:5" x14ac:dyDescent="0.25">
      <c r="A45" s="14" t="s">
        <v>38</v>
      </c>
    </row>
    <row r="46" spans="1:5" x14ac:dyDescent="0.25">
      <c r="A46" s="2" t="s">
        <v>46</v>
      </c>
      <c r="B46" s="16">
        <v>13464.67</v>
      </c>
    </row>
    <row r="47" spans="1:5" x14ac:dyDescent="0.25">
      <c r="A47" s="17" t="s">
        <v>57</v>
      </c>
      <c r="B47" s="18"/>
    </row>
    <row r="48" spans="1:5" x14ac:dyDescent="0.25">
      <c r="A48" s="2" t="s">
        <v>41</v>
      </c>
      <c r="B48" s="18">
        <v>31822.43</v>
      </c>
    </row>
    <row r="49" spans="1:6" x14ac:dyDescent="0.25">
      <c r="A49" s="2" t="s">
        <v>45</v>
      </c>
      <c r="B49" s="18">
        <f>1050</f>
        <v>1050</v>
      </c>
    </row>
    <row r="50" spans="1:6" ht="27.6" x14ac:dyDescent="0.25">
      <c r="A50" s="25" t="s">
        <v>42</v>
      </c>
      <c r="B50" s="19">
        <f>E29</f>
        <v>46617.8</v>
      </c>
      <c r="F50" s="23"/>
    </row>
    <row r="51" spans="1:6" x14ac:dyDescent="0.25">
      <c r="A51" s="14" t="s">
        <v>39</v>
      </c>
      <c r="B51" s="20">
        <f>B46+B48-B50+B49</f>
        <v>-280.70000000000437</v>
      </c>
    </row>
    <row r="56" spans="1:6" x14ac:dyDescent="0.25">
      <c r="B56" s="15"/>
    </row>
  </sheetData>
  <mergeCells count="30"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E38"/>
    <mergeCell ref="B39:D39"/>
    <mergeCell ref="A41:E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19" zoomScaleNormal="100" zoomScaleSheetLayoutView="100" workbookViewId="0">
      <selection activeCell="A28" sqref="A28:E2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44140625" style="2" bestFit="1" customWidth="1"/>
    <col min="7" max="7" width="9.109375" style="2"/>
    <col min="8" max="8" width="12.44140625" style="2" customWidth="1"/>
    <col min="9" max="16384" width="9.109375" style="2"/>
  </cols>
  <sheetData>
    <row r="1" spans="1:5" ht="15.6" x14ac:dyDescent="0.25">
      <c r="A1" s="62" t="s">
        <v>11</v>
      </c>
      <c r="B1" s="62"/>
      <c r="C1" s="62"/>
      <c r="D1" s="62"/>
      <c r="E1" s="62"/>
    </row>
    <row r="2" spans="1:5" ht="33.75" customHeight="1" x14ac:dyDescent="0.3">
      <c r="A2" s="63" t="s">
        <v>12</v>
      </c>
      <c r="B2" s="64"/>
      <c r="C2" s="64"/>
      <c r="D2" s="64"/>
      <c r="E2" s="64"/>
    </row>
    <row r="3" spans="1:5" x14ac:dyDescent="0.25">
      <c r="A3" s="76" t="s">
        <v>58</v>
      </c>
      <c r="B3" s="76"/>
      <c r="C3" s="76"/>
      <c r="D3" s="76"/>
      <c r="E3" s="76"/>
    </row>
    <row r="4" spans="1:5" s="1" customFormat="1" ht="15.6" x14ac:dyDescent="0.3">
      <c r="A4" s="37" t="s">
        <v>13</v>
      </c>
      <c r="B4" s="4"/>
      <c r="C4" s="4"/>
      <c r="D4" s="4"/>
      <c r="E4" s="38" t="s">
        <v>59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1" t="s">
        <v>26</v>
      </c>
      <c r="B7" s="61"/>
      <c r="C7" s="61"/>
      <c r="D7" s="61"/>
      <c r="E7" s="61"/>
    </row>
    <row r="8" spans="1:5" x14ac:dyDescent="0.25">
      <c r="A8" s="68" t="s">
        <v>1</v>
      </c>
      <c r="B8" s="68"/>
      <c r="C8" s="68"/>
      <c r="D8" s="68"/>
      <c r="E8" s="68"/>
    </row>
    <row r="9" spans="1:5" ht="24" customHeight="1" x14ac:dyDescent="0.25">
      <c r="A9" s="66" t="s">
        <v>27</v>
      </c>
      <c r="B9" s="66"/>
      <c r="C9" s="66"/>
      <c r="D9" s="66"/>
      <c r="E9" s="66"/>
    </row>
    <row r="10" spans="1:5" ht="25.5" customHeight="1" x14ac:dyDescent="0.25">
      <c r="A10" s="69" t="s">
        <v>14</v>
      </c>
      <c r="B10" s="70"/>
      <c r="C10" s="70"/>
      <c r="D10" s="70"/>
      <c r="E10" s="70"/>
    </row>
    <row r="11" spans="1:5" ht="34.5" customHeight="1" x14ac:dyDescent="0.25">
      <c r="A11" s="66" t="s">
        <v>28</v>
      </c>
      <c r="B11" s="66"/>
      <c r="C11" s="66"/>
      <c r="D11" s="66"/>
      <c r="E11" s="66"/>
    </row>
    <row r="12" spans="1:5" x14ac:dyDescent="0.25">
      <c r="A12" s="68" t="s">
        <v>15</v>
      </c>
      <c r="B12" s="71"/>
      <c r="C12" s="71"/>
      <c r="D12" s="71"/>
      <c r="E12" s="71"/>
    </row>
    <row r="13" spans="1:5" x14ac:dyDescent="0.25">
      <c r="A13" s="66" t="s">
        <v>22</v>
      </c>
      <c r="B13" s="66"/>
      <c r="C13" s="66"/>
      <c r="D13" s="66"/>
      <c r="E13" s="66"/>
    </row>
    <row r="14" spans="1:5" x14ac:dyDescent="0.25">
      <c r="A14" s="68" t="s">
        <v>2</v>
      </c>
      <c r="B14" s="71"/>
      <c r="C14" s="71"/>
      <c r="D14" s="71"/>
      <c r="E14" s="71"/>
    </row>
    <row r="15" spans="1:5" ht="21" customHeight="1" x14ac:dyDescent="0.25">
      <c r="A15" s="66" t="s">
        <v>23</v>
      </c>
      <c r="B15" s="66"/>
      <c r="C15" s="66"/>
      <c r="D15" s="66"/>
      <c r="E15" s="66"/>
    </row>
    <row r="16" spans="1:5" x14ac:dyDescent="0.25">
      <c r="A16" s="68" t="s">
        <v>16</v>
      </c>
      <c r="B16" s="71"/>
      <c r="C16" s="71"/>
      <c r="D16" s="71"/>
      <c r="E16" s="71"/>
    </row>
    <row r="17" spans="1:7" ht="31.5" customHeight="1" x14ac:dyDescent="0.25">
      <c r="A17" s="66" t="s">
        <v>17</v>
      </c>
      <c r="B17" s="66"/>
      <c r="C17" s="66"/>
      <c r="D17" s="66"/>
      <c r="E17" s="66"/>
    </row>
    <row r="18" spans="1:7" ht="59.25" customHeight="1" x14ac:dyDescent="0.25">
      <c r="A18" s="66" t="s">
        <v>29</v>
      </c>
      <c r="B18" s="66"/>
      <c r="C18" s="66"/>
      <c r="D18" s="66"/>
      <c r="E18" s="66"/>
    </row>
    <row r="19" spans="1:7" ht="32.25" customHeight="1" x14ac:dyDescent="0.25">
      <c r="A19" s="67" t="s">
        <v>30</v>
      </c>
      <c r="B19" s="67"/>
      <c r="C19" s="67"/>
      <c r="D19" s="67"/>
      <c r="E19" s="67"/>
    </row>
    <row r="20" spans="1:7" x14ac:dyDescent="0.25">
      <c r="A20" s="67"/>
      <c r="B20" s="67"/>
      <c r="C20" s="67"/>
      <c r="D20" s="67"/>
      <c r="E20" s="67"/>
      <c r="F20" s="2">
        <v>794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2" t="s">
        <v>49</v>
      </c>
      <c r="B22" s="9" t="s">
        <v>37</v>
      </c>
      <c r="C22" s="3" t="s">
        <v>4</v>
      </c>
      <c r="D22" s="3">
        <f>11.07</f>
        <v>11.07</v>
      </c>
      <c r="E22" s="8">
        <f>D22*F20*G20</f>
        <v>26368.739999999998</v>
      </c>
    </row>
    <row r="23" spans="1:7" ht="69" x14ac:dyDescent="0.25">
      <c r="A23" s="7" t="s">
        <v>60</v>
      </c>
      <c r="B23" s="9" t="s">
        <v>61</v>
      </c>
      <c r="C23" s="3" t="s">
        <v>4</v>
      </c>
      <c r="D23" s="3"/>
      <c r="E23" s="8">
        <f>790.76*3</f>
        <v>2372.2799999999997</v>
      </c>
    </row>
    <row r="24" spans="1:7" x14ac:dyDescent="0.25">
      <c r="A24" s="7" t="s">
        <v>44</v>
      </c>
      <c r="B24" s="9" t="s">
        <v>24</v>
      </c>
      <c r="C24" s="3" t="s">
        <v>4</v>
      </c>
      <c r="D24" s="3">
        <v>3.3</v>
      </c>
      <c r="E24" s="8">
        <f>D24*F20*G20</f>
        <v>7860.5999999999995</v>
      </c>
    </row>
    <row r="25" spans="1:7" x14ac:dyDescent="0.25">
      <c r="A25" s="7" t="s">
        <v>31</v>
      </c>
      <c r="B25" s="9" t="s">
        <v>61</v>
      </c>
      <c r="C25" s="3" t="s">
        <v>33</v>
      </c>
      <c r="D25" s="3"/>
      <c r="E25" s="8">
        <v>81.040000000000006</v>
      </c>
    </row>
    <row r="26" spans="1:7" s="14" customFormat="1" x14ac:dyDescent="0.25">
      <c r="A26" s="10" t="s">
        <v>25</v>
      </c>
      <c r="B26" s="11"/>
      <c r="C26" s="12"/>
      <c r="D26" s="12"/>
      <c r="E26" s="13">
        <f>SUM(E22:E25)</f>
        <v>36682.659999999996</v>
      </c>
    </row>
    <row r="28" spans="1:7" ht="45.75" customHeight="1" x14ac:dyDescent="0.25">
      <c r="A28" s="73" t="s">
        <v>62</v>
      </c>
      <c r="B28" s="73"/>
      <c r="C28" s="73"/>
      <c r="D28" s="73"/>
      <c r="E28" s="73"/>
    </row>
    <row r="29" spans="1:7" ht="33" customHeight="1" x14ac:dyDescent="0.25">
      <c r="A29" s="66" t="s">
        <v>21</v>
      </c>
      <c r="B29" s="66"/>
      <c r="C29" s="66"/>
      <c r="D29" s="66"/>
      <c r="E29" s="66"/>
    </row>
    <row r="30" spans="1:7" x14ac:dyDescent="0.25">
      <c r="A30" s="66" t="s">
        <v>20</v>
      </c>
      <c r="B30" s="66"/>
      <c r="C30" s="66"/>
      <c r="D30" s="66"/>
      <c r="E30" s="66"/>
    </row>
    <row r="31" spans="1:7" ht="31.5" customHeight="1" x14ac:dyDescent="0.25">
      <c r="A31" s="66" t="s">
        <v>34</v>
      </c>
      <c r="B31" s="66"/>
      <c r="C31" s="66"/>
      <c r="D31" s="66"/>
      <c r="E31" s="66"/>
    </row>
    <row r="32" spans="1:7" x14ac:dyDescent="0.25">
      <c r="A32" s="66" t="s">
        <v>18</v>
      </c>
      <c r="B32" s="66"/>
      <c r="C32" s="66"/>
      <c r="D32" s="66"/>
      <c r="E32" s="66"/>
    </row>
    <row r="33" spans="1:6" x14ac:dyDescent="0.25">
      <c r="A33" s="74" t="s">
        <v>5</v>
      </c>
      <c r="B33" s="74"/>
      <c r="C33" s="74"/>
      <c r="D33" s="74"/>
      <c r="E33" s="74"/>
    </row>
    <row r="34" spans="1:6" x14ac:dyDescent="0.25">
      <c r="A34" s="66" t="s">
        <v>18</v>
      </c>
      <c r="B34" s="66"/>
      <c r="C34" s="66"/>
      <c r="D34" s="66"/>
      <c r="E34" s="66"/>
    </row>
    <row r="35" spans="1:6" x14ac:dyDescent="0.25">
      <c r="A35" s="75" t="s">
        <v>35</v>
      </c>
      <c r="B35" s="75"/>
      <c r="C35" s="75"/>
      <c r="D35" s="75"/>
      <c r="E35" s="75"/>
    </row>
    <row r="36" spans="1:6" x14ac:dyDescent="0.25">
      <c r="B36" s="72" t="s">
        <v>19</v>
      </c>
      <c r="C36" s="72"/>
      <c r="D36" s="72"/>
      <c r="E36" s="6" t="s">
        <v>6</v>
      </c>
    </row>
    <row r="37" spans="1:6" x14ac:dyDescent="0.25">
      <c r="A37" s="31"/>
      <c r="B37" s="31"/>
      <c r="C37" s="31"/>
      <c r="D37" s="31"/>
      <c r="E37" s="31"/>
    </row>
    <row r="38" spans="1:6" x14ac:dyDescent="0.25">
      <c r="A38" s="75" t="s">
        <v>36</v>
      </c>
      <c r="B38" s="75"/>
      <c r="C38" s="75"/>
      <c r="D38" s="75"/>
      <c r="E38" s="75"/>
    </row>
    <row r="39" spans="1:6" x14ac:dyDescent="0.25">
      <c r="B39" s="72" t="s">
        <v>19</v>
      </c>
      <c r="C39" s="72"/>
      <c r="D39" s="72"/>
      <c r="E39" s="6" t="s">
        <v>6</v>
      </c>
    </row>
    <row r="41" spans="1:6" x14ac:dyDescent="0.25">
      <c r="A41" s="2" t="s">
        <v>43</v>
      </c>
    </row>
    <row r="42" spans="1:6" x14ac:dyDescent="0.25">
      <c r="A42" s="14" t="s">
        <v>38</v>
      </c>
    </row>
    <row r="43" spans="1:6" x14ac:dyDescent="0.25">
      <c r="A43" s="2" t="s">
        <v>46</v>
      </c>
      <c r="B43" s="16">
        <f>'1кв'!B51</f>
        <v>-280.70000000000437</v>
      </c>
    </row>
    <row r="44" spans="1:6" x14ac:dyDescent="0.25">
      <c r="A44" s="17" t="s">
        <v>63</v>
      </c>
      <c r="B44" s="18"/>
    </row>
    <row r="45" spans="1:6" x14ac:dyDescent="0.25">
      <c r="A45" s="2" t="s">
        <v>41</v>
      </c>
      <c r="B45" s="18">
        <v>40020.58</v>
      </c>
    </row>
    <row r="46" spans="1:6" x14ac:dyDescent="0.25">
      <c r="A46" s="2" t="s">
        <v>45</v>
      </c>
      <c r="B46" s="18">
        <f>1050</f>
        <v>1050</v>
      </c>
    </row>
    <row r="47" spans="1:6" ht="27.6" x14ac:dyDescent="0.25">
      <c r="A47" s="30" t="s">
        <v>42</v>
      </c>
      <c r="B47" s="19">
        <f>E26</f>
        <v>36682.659999999996</v>
      </c>
      <c r="F47" s="23"/>
    </row>
    <row r="48" spans="1:6" x14ac:dyDescent="0.25">
      <c r="A48" s="14" t="s">
        <v>39</v>
      </c>
      <c r="B48" s="20">
        <f>B43+B45-B47+B46</f>
        <v>4107.2200000000012</v>
      </c>
    </row>
    <row r="53" spans="2:2" x14ac:dyDescent="0.25">
      <c r="B53" s="15"/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19" zoomScaleNormal="100" zoomScaleSheetLayoutView="100" workbookViewId="0">
      <selection activeCell="A26" sqref="A2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44140625" style="2" bestFit="1" customWidth="1"/>
    <col min="7" max="7" width="9.109375" style="2"/>
    <col min="8" max="8" width="12.44140625" style="2" customWidth="1"/>
    <col min="9" max="16384" width="9.109375" style="2"/>
  </cols>
  <sheetData>
    <row r="1" spans="1:5" ht="15.6" x14ac:dyDescent="0.25">
      <c r="A1" s="62" t="s">
        <v>11</v>
      </c>
      <c r="B1" s="62"/>
      <c r="C1" s="62"/>
      <c r="D1" s="62"/>
      <c r="E1" s="62"/>
    </row>
    <row r="2" spans="1:5" ht="33.75" customHeight="1" x14ac:dyDescent="0.3">
      <c r="A2" s="63" t="s">
        <v>12</v>
      </c>
      <c r="B2" s="64"/>
      <c r="C2" s="64"/>
      <c r="D2" s="64"/>
      <c r="E2" s="64"/>
    </row>
    <row r="3" spans="1:5" x14ac:dyDescent="0.25">
      <c r="A3" s="76" t="s">
        <v>64</v>
      </c>
      <c r="B3" s="76"/>
      <c r="C3" s="76"/>
      <c r="D3" s="76"/>
      <c r="E3" s="76"/>
    </row>
    <row r="4" spans="1:5" s="1" customFormat="1" ht="15.6" x14ac:dyDescent="0.3">
      <c r="A4" s="37" t="s">
        <v>13</v>
      </c>
      <c r="B4" s="4"/>
      <c r="C4" s="4"/>
      <c r="D4" s="4"/>
      <c r="E4" s="38" t="s">
        <v>65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1" t="s">
        <v>26</v>
      </c>
      <c r="B7" s="61"/>
      <c r="C7" s="61"/>
      <c r="D7" s="61"/>
      <c r="E7" s="61"/>
    </row>
    <row r="8" spans="1:5" x14ac:dyDescent="0.25">
      <c r="A8" s="68" t="s">
        <v>1</v>
      </c>
      <c r="B8" s="68"/>
      <c r="C8" s="68"/>
      <c r="D8" s="68"/>
      <c r="E8" s="68"/>
    </row>
    <row r="9" spans="1:5" ht="24" customHeight="1" x14ac:dyDescent="0.25">
      <c r="A9" s="66" t="s">
        <v>27</v>
      </c>
      <c r="B9" s="66"/>
      <c r="C9" s="66"/>
      <c r="D9" s="66"/>
      <c r="E9" s="66"/>
    </row>
    <row r="10" spans="1:5" ht="25.5" customHeight="1" x14ac:dyDescent="0.25">
      <c r="A10" s="69" t="s">
        <v>14</v>
      </c>
      <c r="B10" s="70"/>
      <c r="C10" s="70"/>
      <c r="D10" s="70"/>
      <c r="E10" s="70"/>
    </row>
    <row r="11" spans="1:5" ht="34.5" customHeight="1" x14ac:dyDescent="0.25">
      <c r="A11" s="66" t="s">
        <v>28</v>
      </c>
      <c r="B11" s="66"/>
      <c r="C11" s="66"/>
      <c r="D11" s="66"/>
      <c r="E11" s="66"/>
    </row>
    <row r="12" spans="1:5" x14ac:dyDescent="0.25">
      <c r="A12" s="68" t="s">
        <v>15</v>
      </c>
      <c r="B12" s="71"/>
      <c r="C12" s="71"/>
      <c r="D12" s="71"/>
      <c r="E12" s="71"/>
    </row>
    <row r="13" spans="1:5" x14ac:dyDescent="0.25">
      <c r="A13" s="66" t="s">
        <v>22</v>
      </c>
      <c r="B13" s="66"/>
      <c r="C13" s="66"/>
      <c r="D13" s="66"/>
      <c r="E13" s="66"/>
    </row>
    <row r="14" spans="1:5" x14ac:dyDescent="0.25">
      <c r="A14" s="68" t="s">
        <v>2</v>
      </c>
      <c r="B14" s="71"/>
      <c r="C14" s="71"/>
      <c r="D14" s="71"/>
      <c r="E14" s="71"/>
    </row>
    <row r="15" spans="1:5" ht="21" customHeight="1" x14ac:dyDescent="0.25">
      <c r="A15" s="66" t="s">
        <v>23</v>
      </c>
      <c r="B15" s="66"/>
      <c r="C15" s="66"/>
      <c r="D15" s="66"/>
      <c r="E15" s="66"/>
    </row>
    <row r="16" spans="1:5" x14ac:dyDescent="0.25">
      <c r="A16" s="68" t="s">
        <v>16</v>
      </c>
      <c r="B16" s="71"/>
      <c r="C16" s="71"/>
      <c r="D16" s="71"/>
      <c r="E16" s="71"/>
    </row>
    <row r="17" spans="1:7" ht="31.5" customHeight="1" x14ac:dyDescent="0.25">
      <c r="A17" s="66" t="s">
        <v>17</v>
      </c>
      <c r="B17" s="66"/>
      <c r="C17" s="66"/>
      <c r="D17" s="66"/>
      <c r="E17" s="66"/>
    </row>
    <row r="18" spans="1:7" ht="59.25" customHeight="1" x14ac:dyDescent="0.25">
      <c r="A18" s="66" t="s">
        <v>29</v>
      </c>
      <c r="B18" s="66"/>
      <c r="C18" s="66"/>
      <c r="D18" s="66"/>
      <c r="E18" s="66"/>
    </row>
    <row r="19" spans="1:7" ht="32.25" customHeight="1" x14ac:dyDescent="0.25">
      <c r="A19" s="67" t="s">
        <v>30</v>
      </c>
      <c r="B19" s="67"/>
      <c r="C19" s="67"/>
      <c r="D19" s="67"/>
      <c r="E19" s="67"/>
    </row>
    <row r="20" spans="1:7" x14ac:dyDescent="0.25">
      <c r="A20" s="67"/>
      <c r="B20" s="67"/>
      <c r="C20" s="67"/>
      <c r="D20" s="67"/>
      <c r="E20" s="67"/>
      <c r="F20" s="2">
        <v>794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2" t="s">
        <v>49</v>
      </c>
      <c r="B22" s="9" t="s">
        <v>37</v>
      </c>
      <c r="C22" s="3" t="s">
        <v>4</v>
      </c>
      <c r="D22" s="3">
        <v>11.68</v>
      </c>
      <c r="E22" s="8">
        <f>D22*F20*G20</f>
        <v>27821.760000000002</v>
      </c>
    </row>
    <row r="23" spans="1:7" ht="69" x14ac:dyDescent="0.25">
      <c r="A23" s="7" t="s">
        <v>60</v>
      </c>
      <c r="B23" s="9" t="s">
        <v>66</v>
      </c>
      <c r="C23" s="3" t="s">
        <v>4</v>
      </c>
      <c r="D23" s="3"/>
      <c r="E23" s="8">
        <f>790.76*3</f>
        <v>2372.2799999999997</v>
      </c>
    </row>
    <row r="24" spans="1:7" x14ac:dyDescent="0.25">
      <c r="A24" s="7" t="s">
        <v>44</v>
      </c>
      <c r="B24" s="9" t="s">
        <v>24</v>
      </c>
      <c r="C24" s="3" t="s">
        <v>4</v>
      </c>
      <c r="D24" s="3">
        <v>3.43</v>
      </c>
      <c r="E24" s="8">
        <f>D24*F20*G20</f>
        <v>8170.26</v>
      </c>
    </row>
    <row r="25" spans="1:7" x14ac:dyDescent="0.25">
      <c r="A25" s="7" t="s">
        <v>31</v>
      </c>
      <c r="B25" s="9" t="s">
        <v>66</v>
      </c>
      <c r="C25" s="3" t="s">
        <v>33</v>
      </c>
      <c r="D25" s="3"/>
      <c r="E25" s="8">
        <v>560</v>
      </c>
    </row>
    <row r="26" spans="1:7" ht="27.6" x14ac:dyDescent="0.25">
      <c r="A26" s="28" t="s">
        <v>68</v>
      </c>
      <c r="B26" s="9" t="s">
        <v>67</v>
      </c>
      <c r="C26" s="3" t="s">
        <v>33</v>
      </c>
      <c r="D26" s="3"/>
      <c r="E26" s="8">
        <v>3507.66</v>
      </c>
    </row>
    <row r="27" spans="1:7" s="14" customFormat="1" x14ac:dyDescent="0.25">
      <c r="A27" s="10" t="s">
        <v>25</v>
      </c>
      <c r="B27" s="11"/>
      <c r="C27" s="12"/>
      <c r="D27" s="12"/>
      <c r="E27" s="13">
        <f>SUM(E22:E26)</f>
        <v>42431.960000000006</v>
      </c>
    </row>
    <row r="29" spans="1:7" ht="45.75" customHeight="1" x14ac:dyDescent="0.25">
      <c r="A29" s="73" t="s">
        <v>69</v>
      </c>
      <c r="B29" s="73"/>
      <c r="C29" s="73"/>
      <c r="D29" s="73"/>
      <c r="E29" s="73"/>
    </row>
    <row r="30" spans="1:7" ht="33" customHeight="1" x14ac:dyDescent="0.25">
      <c r="A30" s="66" t="s">
        <v>21</v>
      </c>
      <c r="B30" s="66"/>
      <c r="C30" s="66"/>
      <c r="D30" s="66"/>
      <c r="E30" s="66"/>
    </row>
    <row r="31" spans="1:7" x14ac:dyDescent="0.25">
      <c r="A31" s="66" t="s">
        <v>20</v>
      </c>
      <c r="B31" s="66"/>
      <c r="C31" s="66"/>
      <c r="D31" s="66"/>
      <c r="E31" s="66"/>
    </row>
    <row r="32" spans="1:7" ht="31.5" customHeight="1" x14ac:dyDescent="0.25">
      <c r="A32" s="66" t="s">
        <v>34</v>
      </c>
      <c r="B32" s="66"/>
      <c r="C32" s="66"/>
      <c r="D32" s="66"/>
      <c r="E32" s="66"/>
    </row>
    <row r="33" spans="1:6" x14ac:dyDescent="0.25">
      <c r="A33" s="66" t="s">
        <v>18</v>
      </c>
      <c r="B33" s="66"/>
      <c r="C33" s="66"/>
      <c r="D33" s="66"/>
      <c r="E33" s="66"/>
    </row>
    <row r="34" spans="1:6" x14ac:dyDescent="0.25">
      <c r="A34" s="74" t="s">
        <v>5</v>
      </c>
      <c r="B34" s="74"/>
      <c r="C34" s="74"/>
      <c r="D34" s="74"/>
      <c r="E34" s="74"/>
    </row>
    <row r="35" spans="1:6" x14ac:dyDescent="0.25">
      <c r="A35" s="66" t="s">
        <v>18</v>
      </c>
      <c r="B35" s="66"/>
      <c r="C35" s="66"/>
      <c r="D35" s="66"/>
      <c r="E35" s="66"/>
    </row>
    <row r="36" spans="1:6" x14ac:dyDescent="0.25">
      <c r="A36" s="75" t="s">
        <v>35</v>
      </c>
      <c r="B36" s="75"/>
      <c r="C36" s="75"/>
      <c r="D36" s="75"/>
      <c r="E36" s="75"/>
    </row>
    <row r="37" spans="1:6" x14ac:dyDescent="0.25">
      <c r="B37" s="72" t="s">
        <v>19</v>
      </c>
      <c r="C37" s="72"/>
      <c r="D37" s="72"/>
      <c r="E37" s="6" t="s">
        <v>6</v>
      </c>
    </row>
    <row r="38" spans="1:6" x14ac:dyDescent="0.25">
      <c r="A38" s="35"/>
      <c r="B38" s="35"/>
      <c r="C38" s="35"/>
      <c r="D38" s="35"/>
      <c r="E38" s="35"/>
    </row>
    <row r="39" spans="1:6" x14ac:dyDescent="0.25">
      <c r="A39" s="75" t="s">
        <v>36</v>
      </c>
      <c r="B39" s="75"/>
      <c r="C39" s="75"/>
      <c r="D39" s="75"/>
      <c r="E39" s="75"/>
    </row>
    <row r="40" spans="1:6" x14ac:dyDescent="0.25">
      <c r="B40" s="72" t="s">
        <v>19</v>
      </c>
      <c r="C40" s="72"/>
      <c r="D40" s="72"/>
      <c r="E40" s="6" t="s">
        <v>6</v>
      </c>
    </row>
    <row r="42" spans="1:6" x14ac:dyDescent="0.25">
      <c r="A42" s="2" t="s">
        <v>43</v>
      </c>
    </row>
    <row r="43" spans="1:6" x14ac:dyDescent="0.25">
      <c r="A43" s="14" t="s">
        <v>38</v>
      </c>
    </row>
    <row r="44" spans="1:6" x14ac:dyDescent="0.25">
      <c r="A44" s="2" t="s">
        <v>46</v>
      </c>
      <c r="B44" s="16">
        <f>'2кв'!B48</f>
        <v>4107.2200000000012</v>
      </c>
    </row>
    <row r="45" spans="1:6" x14ac:dyDescent="0.25">
      <c r="A45" s="17" t="s">
        <v>63</v>
      </c>
      <c r="B45" s="18"/>
    </row>
    <row r="46" spans="1:6" x14ac:dyDescent="0.25">
      <c r="A46" s="2" t="s">
        <v>41</v>
      </c>
      <c r="B46" s="18">
        <v>42671.44</v>
      </c>
    </row>
    <row r="47" spans="1:6" x14ac:dyDescent="0.25">
      <c r="A47" s="2" t="s">
        <v>45</v>
      </c>
      <c r="B47" s="18">
        <f>1050</f>
        <v>1050</v>
      </c>
    </row>
    <row r="48" spans="1:6" ht="27.6" x14ac:dyDescent="0.25">
      <c r="A48" s="34" t="s">
        <v>42</v>
      </c>
      <c r="B48" s="19">
        <f>E27</f>
        <v>42431.960000000006</v>
      </c>
      <c r="F48" s="23"/>
    </row>
    <row r="49" spans="1:2" x14ac:dyDescent="0.25">
      <c r="A49" s="14" t="s">
        <v>39</v>
      </c>
      <c r="B49" s="20">
        <f>B44+B46-B48+B47</f>
        <v>5396.6999999999971</v>
      </c>
    </row>
    <row r="54" spans="1:2" x14ac:dyDescent="0.25">
      <c r="B54" s="15"/>
    </row>
  </sheetData>
  <mergeCells count="29">
    <mergeCell ref="A35:E35"/>
    <mergeCell ref="A36:E36"/>
    <mergeCell ref="B37:D37"/>
    <mergeCell ref="A39:E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1" zoomScaleNormal="100" zoomScaleSheetLayoutView="100" workbookViewId="0">
      <selection activeCell="B49" sqref="B4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44140625" style="2" bestFit="1" customWidth="1"/>
    <col min="7" max="7" width="9.109375" style="2"/>
    <col min="8" max="8" width="12.44140625" style="2" customWidth="1"/>
    <col min="9" max="16384" width="9.109375" style="2"/>
  </cols>
  <sheetData>
    <row r="1" spans="1:5" ht="15.6" x14ac:dyDescent="0.25">
      <c r="A1" s="62" t="s">
        <v>11</v>
      </c>
      <c r="B1" s="62"/>
      <c r="C1" s="62"/>
      <c r="D1" s="62"/>
      <c r="E1" s="62"/>
    </row>
    <row r="2" spans="1:5" ht="33.75" customHeight="1" x14ac:dyDescent="0.3">
      <c r="A2" s="63" t="s">
        <v>12</v>
      </c>
      <c r="B2" s="64"/>
      <c r="C2" s="64"/>
      <c r="D2" s="64"/>
      <c r="E2" s="64"/>
    </row>
    <row r="3" spans="1:5" x14ac:dyDescent="0.25">
      <c r="A3" s="76" t="s">
        <v>70</v>
      </c>
      <c r="B3" s="76"/>
      <c r="C3" s="76"/>
      <c r="D3" s="76"/>
      <c r="E3" s="76"/>
    </row>
    <row r="4" spans="1:5" s="1" customFormat="1" ht="15.6" x14ac:dyDescent="0.3">
      <c r="A4" s="37" t="s">
        <v>13</v>
      </c>
      <c r="B4" s="4"/>
      <c r="C4" s="4"/>
      <c r="D4" s="4"/>
      <c r="E4" s="37" t="s">
        <v>71</v>
      </c>
    </row>
    <row r="5" spans="1:5" x14ac:dyDescent="0.25">
      <c r="A5" s="41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1" t="s">
        <v>26</v>
      </c>
      <c r="B7" s="61"/>
      <c r="C7" s="61"/>
      <c r="D7" s="61"/>
      <c r="E7" s="61"/>
    </row>
    <row r="8" spans="1:5" x14ac:dyDescent="0.25">
      <c r="A8" s="68" t="s">
        <v>1</v>
      </c>
      <c r="B8" s="68"/>
      <c r="C8" s="68"/>
      <c r="D8" s="68"/>
      <c r="E8" s="68"/>
    </row>
    <row r="9" spans="1:5" ht="24" customHeight="1" x14ac:dyDescent="0.25">
      <c r="A9" s="66" t="s">
        <v>27</v>
      </c>
      <c r="B9" s="66"/>
      <c r="C9" s="66"/>
      <c r="D9" s="66"/>
      <c r="E9" s="66"/>
    </row>
    <row r="10" spans="1:5" ht="25.5" customHeight="1" x14ac:dyDescent="0.25">
      <c r="A10" s="69" t="s">
        <v>14</v>
      </c>
      <c r="B10" s="70"/>
      <c r="C10" s="70"/>
      <c r="D10" s="70"/>
      <c r="E10" s="70"/>
    </row>
    <row r="11" spans="1:5" ht="34.5" customHeight="1" x14ac:dyDescent="0.25">
      <c r="A11" s="66" t="s">
        <v>28</v>
      </c>
      <c r="B11" s="66"/>
      <c r="C11" s="66"/>
      <c r="D11" s="66"/>
      <c r="E11" s="66"/>
    </row>
    <row r="12" spans="1:5" x14ac:dyDescent="0.25">
      <c r="A12" s="68" t="s">
        <v>15</v>
      </c>
      <c r="B12" s="71"/>
      <c r="C12" s="71"/>
      <c r="D12" s="71"/>
      <c r="E12" s="71"/>
    </row>
    <row r="13" spans="1:5" x14ac:dyDescent="0.25">
      <c r="A13" s="66" t="s">
        <v>22</v>
      </c>
      <c r="B13" s="66"/>
      <c r="C13" s="66"/>
      <c r="D13" s="66"/>
      <c r="E13" s="66"/>
    </row>
    <row r="14" spans="1:5" x14ac:dyDescent="0.25">
      <c r="A14" s="68" t="s">
        <v>2</v>
      </c>
      <c r="B14" s="71"/>
      <c r="C14" s="71"/>
      <c r="D14" s="71"/>
      <c r="E14" s="71"/>
    </row>
    <row r="15" spans="1:5" ht="21" customHeight="1" x14ac:dyDescent="0.25">
      <c r="A15" s="66" t="s">
        <v>23</v>
      </c>
      <c r="B15" s="66"/>
      <c r="C15" s="66"/>
      <c r="D15" s="66"/>
      <c r="E15" s="66"/>
    </row>
    <row r="16" spans="1:5" x14ac:dyDescent="0.25">
      <c r="A16" s="68" t="s">
        <v>16</v>
      </c>
      <c r="B16" s="71"/>
      <c r="C16" s="71"/>
      <c r="D16" s="71"/>
      <c r="E16" s="71"/>
    </row>
    <row r="17" spans="1:7" ht="31.5" customHeight="1" x14ac:dyDescent="0.25">
      <c r="A17" s="66" t="s">
        <v>17</v>
      </c>
      <c r="B17" s="66"/>
      <c r="C17" s="66"/>
      <c r="D17" s="66"/>
      <c r="E17" s="66"/>
    </row>
    <row r="18" spans="1:7" ht="59.25" customHeight="1" x14ac:dyDescent="0.25">
      <c r="A18" s="66" t="s">
        <v>29</v>
      </c>
      <c r="B18" s="66"/>
      <c r="C18" s="66"/>
      <c r="D18" s="66"/>
      <c r="E18" s="66"/>
    </row>
    <row r="19" spans="1:7" ht="32.25" customHeight="1" x14ac:dyDescent="0.25">
      <c r="A19" s="67" t="s">
        <v>30</v>
      </c>
      <c r="B19" s="67"/>
      <c r="C19" s="67"/>
      <c r="D19" s="67"/>
      <c r="E19" s="67"/>
    </row>
    <row r="20" spans="1:7" x14ac:dyDescent="0.25">
      <c r="A20" s="67"/>
      <c r="B20" s="67"/>
      <c r="C20" s="67"/>
      <c r="D20" s="67"/>
      <c r="E20" s="67"/>
      <c r="F20" s="2">
        <v>794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25">
      <c r="A22" s="22" t="s">
        <v>49</v>
      </c>
      <c r="B22" s="9" t="s">
        <v>37</v>
      </c>
      <c r="C22" s="3" t="s">
        <v>4</v>
      </c>
      <c r="D22" s="3">
        <v>11.68</v>
      </c>
      <c r="E22" s="8">
        <f>D22*F20*G20</f>
        <v>27821.760000000002</v>
      </c>
    </row>
    <row r="23" spans="1:7" ht="69" x14ac:dyDescent="0.25">
      <c r="A23" s="7" t="s">
        <v>60</v>
      </c>
      <c r="B23" s="9" t="s">
        <v>72</v>
      </c>
      <c r="C23" s="3" t="s">
        <v>4</v>
      </c>
      <c r="D23" s="3"/>
      <c r="E23" s="8">
        <f>790.76*3</f>
        <v>2372.2799999999997</v>
      </c>
    </row>
    <row r="24" spans="1:7" x14ac:dyDescent="0.25">
      <c r="A24" s="7" t="s">
        <v>44</v>
      </c>
      <c r="B24" s="9" t="s">
        <v>24</v>
      </c>
      <c r="C24" s="3" t="s">
        <v>4</v>
      </c>
      <c r="D24" s="3">
        <v>3.43</v>
      </c>
      <c r="E24" s="8">
        <f>D24*F20*G20</f>
        <v>8170.26</v>
      </c>
    </row>
    <row r="25" spans="1:7" x14ac:dyDescent="0.25">
      <c r="A25" s="7" t="s">
        <v>31</v>
      </c>
      <c r="B25" s="9" t="s">
        <v>72</v>
      </c>
      <c r="C25" s="3" t="s">
        <v>33</v>
      </c>
      <c r="D25" s="3"/>
      <c r="E25" s="8">
        <v>0</v>
      </c>
    </row>
    <row r="26" spans="1:7" x14ac:dyDescent="0.25">
      <c r="A26" s="28"/>
      <c r="B26" s="9"/>
      <c r="C26" s="3"/>
      <c r="D26" s="3"/>
      <c r="E26" s="8"/>
    </row>
    <row r="27" spans="1:7" s="14" customFormat="1" x14ac:dyDescent="0.25">
      <c r="A27" s="10" t="s">
        <v>25</v>
      </c>
      <c r="B27" s="11"/>
      <c r="C27" s="12"/>
      <c r="D27" s="12"/>
      <c r="E27" s="13">
        <f>SUM(E22:E26)</f>
        <v>38364.300000000003</v>
      </c>
    </row>
    <row r="29" spans="1:7" ht="45.75" customHeight="1" x14ac:dyDescent="0.25">
      <c r="A29" s="73" t="s">
        <v>95</v>
      </c>
      <c r="B29" s="73"/>
      <c r="C29" s="73"/>
      <c r="D29" s="73"/>
      <c r="E29" s="73"/>
    </row>
    <row r="30" spans="1:7" ht="33" customHeight="1" x14ac:dyDescent="0.25">
      <c r="A30" s="66" t="s">
        <v>21</v>
      </c>
      <c r="B30" s="66"/>
      <c r="C30" s="66"/>
      <c r="D30" s="66"/>
      <c r="E30" s="66"/>
    </row>
    <row r="31" spans="1:7" x14ac:dyDescent="0.25">
      <c r="A31" s="66" t="s">
        <v>20</v>
      </c>
      <c r="B31" s="66"/>
      <c r="C31" s="66"/>
      <c r="D31" s="66"/>
      <c r="E31" s="66"/>
    </row>
    <row r="32" spans="1:7" ht="31.5" customHeight="1" x14ac:dyDescent="0.25">
      <c r="A32" s="66" t="s">
        <v>34</v>
      </c>
      <c r="B32" s="66"/>
      <c r="C32" s="66"/>
      <c r="D32" s="66"/>
      <c r="E32" s="66"/>
    </row>
    <row r="33" spans="1:6" x14ac:dyDescent="0.25">
      <c r="A33" s="66" t="s">
        <v>18</v>
      </c>
      <c r="B33" s="66"/>
      <c r="C33" s="66"/>
      <c r="D33" s="66"/>
      <c r="E33" s="66"/>
    </row>
    <row r="34" spans="1:6" x14ac:dyDescent="0.25">
      <c r="A34" s="74" t="s">
        <v>5</v>
      </c>
      <c r="B34" s="74"/>
      <c r="C34" s="74"/>
      <c r="D34" s="74"/>
      <c r="E34" s="74"/>
    </row>
    <row r="35" spans="1:6" x14ac:dyDescent="0.25">
      <c r="A35" s="66" t="s">
        <v>18</v>
      </c>
      <c r="B35" s="66"/>
      <c r="C35" s="66"/>
      <c r="D35" s="66"/>
      <c r="E35" s="66"/>
    </row>
    <row r="36" spans="1:6" x14ac:dyDescent="0.25">
      <c r="A36" s="75" t="s">
        <v>35</v>
      </c>
      <c r="B36" s="75"/>
      <c r="C36" s="75"/>
      <c r="D36" s="75"/>
      <c r="E36" s="75"/>
    </row>
    <row r="37" spans="1:6" x14ac:dyDescent="0.25">
      <c r="B37" s="72" t="s">
        <v>19</v>
      </c>
      <c r="C37" s="72"/>
      <c r="D37" s="72"/>
      <c r="E37" s="6" t="s">
        <v>6</v>
      </c>
    </row>
    <row r="38" spans="1:6" x14ac:dyDescent="0.25">
      <c r="A38" s="40"/>
      <c r="B38" s="40"/>
      <c r="C38" s="40"/>
      <c r="D38" s="40"/>
      <c r="E38" s="40"/>
    </row>
    <row r="39" spans="1:6" x14ac:dyDescent="0.25">
      <c r="A39" s="75" t="s">
        <v>36</v>
      </c>
      <c r="B39" s="75"/>
      <c r="C39" s="75"/>
      <c r="D39" s="75"/>
      <c r="E39" s="75"/>
    </row>
    <row r="40" spans="1:6" x14ac:dyDescent="0.25">
      <c r="B40" s="72" t="s">
        <v>19</v>
      </c>
      <c r="C40" s="72"/>
      <c r="D40" s="72"/>
      <c r="E40" s="6" t="s">
        <v>6</v>
      </c>
    </row>
    <row r="42" spans="1:6" x14ac:dyDescent="0.25">
      <c r="A42" s="2" t="s">
        <v>43</v>
      </c>
    </row>
    <row r="43" spans="1:6" x14ac:dyDescent="0.25">
      <c r="A43" s="14" t="s">
        <v>38</v>
      </c>
    </row>
    <row r="44" spans="1:6" x14ac:dyDescent="0.25">
      <c r="A44" s="2" t="s">
        <v>46</v>
      </c>
      <c r="B44" s="16">
        <f>'3кв'!B49</f>
        <v>5396.6999999999971</v>
      </c>
    </row>
    <row r="45" spans="1:6" x14ac:dyDescent="0.25">
      <c r="A45" s="17" t="s">
        <v>63</v>
      </c>
      <c r="B45" s="18"/>
    </row>
    <row r="46" spans="1:6" x14ac:dyDescent="0.25">
      <c r="A46" s="2" t="s">
        <v>41</v>
      </c>
      <c r="B46" s="18">
        <v>36451.269999999997</v>
      </c>
    </row>
    <row r="47" spans="1:6" x14ac:dyDescent="0.25">
      <c r="A47" s="2" t="s">
        <v>45</v>
      </c>
      <c r="B47" s="18">
        <f>1050</f>
        <v>1050</v>
      </c>
    </row>
    <row r="48" spans="1:6" ht="27.6" x14ac:dyDescent="0.25">
      <c r="A48" s="39" t="s">
        <v>42</v>
      </c>
      <c r="B48" s="19">
        <f>E27</f>
        <v>38364.300000000003</v>
      </c>
      <c r="F48" s="23"/>
    </row>
    <row r="49" spans="1:2" x14ac:dyDescent="0.25">
      <c r="A49" s="14" t="s">
        <v>39</v>
      </c>
      <c r="B49" s="20">
        <f>B44+B46-B48+B47</f>
        <v>4533.669999999991</v>
      </c>
    </row>
    <row r="54" spans="1:2" x14ac:dyDescent="0.25">
      <c r="B54" s="15"/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E36"/>
    <mergeCell ref="B37:D37"/>
    <mergeCell ref="A39:E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topLeftCell="A13" zoomScaleNormal="100" zoomScaleSheetLayoutView="100" workbookViewId="0">
      <selection activeCell="C28" sqref="C28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78" t="s">
        <v>73</v>
      </c>
      <c r="B1" s="78"/>
      <c r="C1" s="78"/>
      <c r="D1" s="42"/>
    </row>
    <row r="2" spans="1:5" ht="15.6" x14ac:dyDescent="0.3">
      <c r="A2" s="79" t="s">
        <v>74</v>
      </c>
      <c r="B2" s="79"/>
      <c r="C2" s="79"/>
      <c r="D2" s="1"/>
    </row>
    <row r="3" spans="1:5" ht="15.6" x14ac:dyDescent="0.3">
      <c r="A3" s="79" t="s">
        <v>75</v>
      </c>
      <c r="B3" s="79"/>
      <c r="C3" s="79"/>
      <c r="D3" s="1"/>
    </row>
    <row r="4" spans="1:5" ht="15.6" x14ac:dyDescent="0.3">
      <c r="A4" s="78" t="s">
        <v>92</v>
      </c>
      <c r="B4" s="78"/>
      <c r="C4" s="78"/>
      <c r="D4" s="42"/>
    </row>
    <row r="5" spans="1:5" ht="15.6" x14ac:dyDescent="0.3">
      <c r="A5" s="77"/>
      <c r="B5" s="77"/>
      <c r="C5" s="77"/>
      <c r="D5" s="1"/>
    </row>
    <row r="6" spans="1:5" ht="15.6" x14ac:dyDescent="0.3">
      <c r="A6" s="1"/>
      <c r="B6" s="43" t="s">
        <v>76</v>
      </c>
      <c r="C6" s="44">
        <f>'1кв'!B46</f>
        <v>13464.67</v>
      </c>
      <c r="D6" s="45"/>
    </row>
    <row r="7" spans="1:5" ht="15.6" x14ac:dyDescent="0.3">
      <c r="A7" s="1"/>
      <c r="B7" s="43" t="s">
        <v>93</v>
      </c>
      <c r="C7" s="44"/>
      <c r="D7" s="45"/>
    </row>
    <row r="8" spans="1:5" ht="15.6" x14ac:dyDescent="0.3">
      <c r="A8" s="46" t="s">
        <v>77</v>
      </c>
      <c r="B8" s="43" t="s">
        <v>78</v>
      </c>
      <c r="C8" s="47">
        <f>'1кв'!B48+'2кв'!B45+'3кв'!B46+'4кв'!B46</f>
        <v>150965.72</v>
      </c>
      <c r="D8" s="48"/>
    </row>
    <row r="9" spans="1:5" ht="15.6" x14ac:dyDescent="0.3">
      <c r="A9" s="46"/>
      <c r="B9" s="43" t="s">
        <v>79</v>
      </c>
      <c r="C9" s="47">
        <f>'1кв'!B49+'2кв'!B46+'3кв'!B47+'4кв'!B47</f>
        <v>4200</v>
      </c>
      <c r="D9" s="48"/>
    </row>
    <row r="10" spans="1:5" ht="15.6" x14ac:dyDescent="0.3">
      <c r="A10" s="29"/>
      <c r="B10" s="43" t="s">
        <v>80</v>
      </c>
      <c r="C10" s="49">
        <f>SUM(C8:C9)</f>
        <v>155165.72</v>
      </c>
      <c r="D10" s="45"/>
    </row>
    <row r="11" spans="1:5" ht="15.6" x14ac:dyDescent="0.3">
      <c r="A11" s="1"/>
      <c r="B11" s="80"/>
      <c r="C11" s="80"/>
      <c r="D11" s="50"/>
    </row>
    <row r="12" spans="1:5" ht="15.6" x14ac:dyDescent="0.3">
      <c r="A12" s="1" t="s">
        <v>81</v>
      </c>
      <c r="B12" s="51" t="s">
        <v>82</v>
      </c>
      <c r="C12" s="52">
        <f>'1кв'!E22+'2кв'!E22+'3кв'!E22+'4кв'!E22</f>
        <v>108381</v>
      </c>
      <c r="D12" s="50"/>
    </row>
    <row r="13" spans="1:5" ht="41.4" x14ac:dyDescent="0.3">
      <c r="A13" s="1"/>
      <c r="B13" s="7" t="s">
        <v>60</v>
      </c>
      <c r="C13" s="52">
        <f>'1кв'!E23+'2кв'!E23+'3кв'!E23+'4кв'!E23</f>
        <v>7453.6399999999994</v>
      </c>
      <c r="D13" s="50"/>
      <c r="E13" s="53"/>
    </row>
    <row r="14" spans="1:5" ht="15.6" x14ac:dyDescent="0.3">
      <c r="B14" s="7" t="s">
        <v>44</v>
      </c>
      <c r="C14" s="52">
        <f>'1кв'!E24+'2кв'!E24+'3кв'!E24+'4кв'!E24</f>
        <v>32061.72</v>
      </c>
      <c r="D14" s="50"/>
    </row>
    <row r="15" spans="1:5" ht="15.6" x14ac:dyDescent="0.3">
      <c r="A15" s="1"/>
      <c r="B15" s="7" t="s">
        <v>31</v>
      </c>
      <c r="C15" s="52">
        <f>'1кв'!E25+'2кв'!E25+'3кв'!E25+'4кв'!E25</f>
        <v>930.04</v>
      </c>
      <c r="D15" s="50"/>
    </row>
    <row r="16" spans="1:5" ht="15.6" x14ac:dyDescent="0.3">
      <c r="A16" s="1"/>
      <c r="B16" s="54" t="s">
        <v>94</v>
      </c>
      <c r="C16" s="55">
        <f>4*197.1</f>
        <v>788.4</v>
      </c>
      <c r="D16" s="50"/>
    </row>
    <row r="17" spans="1:5" ht="15.6" x14ac:dyDescent="0.3">
      <c r="A17" s="1"/>
      <c r="B17" s="56" t="s">
        <v>83</v>
      </c>
      <c r="C17" s="55">
        <f>SUM(C18:C20)</f>
        <v>14481.92</v>
      </c>
      <c r="D17" s="50"/>
    </row>
    <row r="18" spans="1:5" ht="15.6" x14ac:dyDescent="0.3">
      <c r="A18" s="1"/>
      <c r="B18" s="33" t="s">
        <v>52</v>
      </c>
      <c r="C18" s="57">
        <f>'1кв'!E26</f>
        <v>2281.4</v>
      </c>
      <c r="D18" s="50"/>
    </row>
    <row r="19" spans="1:5" ht="15.6" x14ac:dyDescent="0.3">
      <c r="A19" s="1"/>
      <c r="B19" s="28" t="s">
        <v>54</v>
      </c>
      <c r="C19" s="57">
        <f>'1кв'!E28</f>
        <v>8692.86</v>
      </c>
      <c r="D19" s="50"/>
    </row>
    <row r="20" spans="1:5" ht="15.6" x14ac:dyDescent="0.3">
      <c r="A20" s="1"/>
      <c r="B20" s="28" t="s">
        <v>68</v>
      </c>
      <c r="C20" s="57">
        <f>'3кв'!E26</f>
        <v>3507.66</v>
      </c>
      <c r="D20" s="50"/>
    </row>
    <row r="21" spans="1:5" ht="15.6" x14ac:dyDescent="0.3">
      <c r="A21" s="1"/>
      <c r="B21" s="58" t="s">
        <v>84</v>
      </c>
      <c r="C21" s="59">
        <f>SUM(C12:C17)</f>
        <v>164096.72</v>
      </c>
      <c r="D21" s="50"/>
      <c r="E21" s="53"/>
    </row>
    <row r="22" spans="1:5" ht="15.6" x14ac:dyDescent="0.3">
      <c r="A22" s="1"/>
      <c r="B22" s="60" t="s">
        <v>85</v>
      </c>
      <c r="C22" s="59">
        <f>C6+C10-C21</f>
        <v>4533.6700000000128</v>
      </c>
      <c r="D22" s="50"/>
    </row>
    <row r="23" spans="1:5" ht="15.6" x14ac:dyDescent="0.3">
      <c r="A23" s="1"/>
      <c r="B23" s="46"/>
      <c r="C23" s="46"/>
      <c r="D23" s="50"/>
    </row>
    <row r="24" spans="1:5" ht="15.6" x14ac:dyDescent="0.3">
      <c r="A24" s="1"/>
      <c r="B24" s="46"/>
      <c r="C24" s="46"/>
      <c r="D24" s="50"/>
    </row>
    <row r="25" spans="1:5" ht="15.6" x14ac:dyDescent="0.3">
      <c r="A25" s="1"/>
      <c r="B25" s="46"/>
      <c r="C25" s="46"/>
      <c r="D25" s="50"/>
    </row>
    <row r="26" spans="1:5" ht="15.6" x14ac:dyDescent="0.3">
      <c r="A26" s="46" t="s">
        <v>86</v>
      </c>
      <c r="C26" s="46"/>
      <c r="D26" s="50"/>
    </row>
    <row r="27" spans="1:5" ht="15.6" x14ac:dyDescent="0.3">
      <c r="A27" s="1"/>
      <c r="B27" s="46"/>
      <c r="C27" s="46"/>
      <c r="D27" s="50"/>
    </row>
    <row r="28" spans="1:5" ht="15.6" x14ac:dyDescent="0.3">
      <c r="A28" s="1"/>
      <c r="B28" s="46"/>
      <c r="C28" s="46"/>
      <c r="D28" s="50"/>
    </row>
    <row r="29" spans="1:5" ht="15.6" x14ac:dyDescent="0.3">
      <c r="A29" s="1" t="s">
        <v>87</v>
      </c>
      <c r="B29" s="46" t="s">
        <v>88</v>
      </c>
      <c r="C29" s="46"/>
      <c r="D29" s="50"/>
    </row>
    <row r="30" spans="1:5" ht="15.6" x14ac:dyDescent="0.3">
      <c r="A30" s="1"/>
      <c r="B30" s="46" t="s">
        <v>89</v>
      </c>
      <c r="C30" s="46"/>
      <c r="D30" s="50"/>
    </row>
    <row r="31" spans="1:5" ht="15.6" x14ac:dyDescent="0.3">
      <c r="A31" s="1"/>
      <c r="B31" s="46" t="s">
        <v>90</v>
      </c>
      <c r="C31" s="46"/>
      <c r="D31" s="50"/>
    </row>
    <row r="32" spans="1:5" ht="15.6" x14ac:dyDescent="0.3">
      <c r="A32" s="1"/>
      <c r="B32" s="46"/>
      <c r="C32" s="46"/>
      <c r="D32" s="50"/>
    </row>
    <row r="33" spans="1:4" ht="15.6" x14ac:dyDescent="0.3">
      <c r="A33" s="1"/>
      <c r="B33" s="46"/>
      <c r="C33" s="46"/>
      <c r="D33" s="50"/>
    </row>
    <row r="34" spans="1:4" ht="15.6" x14ac:dyDescent="0.3">
      <c r="A34" s="77" t="s">
        <v>91</v>
      </c>
      <c r="B34" s="77"/>
      <c r="C34" s="77"/>
      <c r="D34" s="50"/>
    </row>
    <row r="35" spans="1:4" ht="15.6" x14ac:dyDescent="0.3">
      <c r="A35" s="1"/>
      <c r="B35" s="46"/>
      <c r="C35" s="46"/>
      <c r="D35" s="50"/>
    </row>
    <row r="36" spans="1:4" ht="15.6" x14ac:dyDescent="0.3">
      <c r="A36" s="1"/>
      <c r="B36" s="46"/>
      <c r="C36" s="46"/>
      <c r="D36" s="50"/>
    </row>
    <row r="37" spans="1:4" ht="15.6" x14ac:dyDescent="0.3">
      <c r="A37" s="1"/>
      <c r="B37" s="46"/>
      <c r="C37" s="46"/>
      <c r="D37" s="50"/>
    </row>
    <row r="38" spans="1:4" ht="15.6" x14ac:dyDescent="0.3">
      <c r="A38" s="1"/>
      <c r="B38" s="46"/>
      <c r="C38" s="46"/>
      <c r="D38" s="50"/>
    </row>
  </sheetData>
  <mergeCells count="7">
    <mergeCell ref="A34:C34"/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2021-03-15T13:54:28Z</dcterms:modified>
</cp:coreProperties>
</file>