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4"/>
  </bookViews>
  <sheets>
    <sheet name="1кв" sheetId="14" r:id="rId1"/>
    <sheet name="2кв" sheetId="15" r:id="rId2"/>
    <sheet name="3кв" sheetId="16" r:id="rId3"/>
    <sheet name="4кв" sheetId="17" r:id="rId4"/>
    <sheet name="отчет" sheetId="18" r:id="rId5"/>
  </sheets>
  <definedNames>
    <definedName name="_xlnm.Print_Area" localSheetId="0">'1кв'!$A$1:$E$50</definedName>
    <definedName name="_xlnm.Print_Area" localSheetId="1">'2кв'!$A$1:$E$50</definedName>
    <definedName name="_xlnm.Print_Area" localSheetId="2">'3кв'!$A$1:$E$50</definedName>
    <definedName name="_xlnm.Print_Area" localSheetId="3">'4кв'!$A$1:$E$51</definedName>
    <definedName name="_xlnm.Print_Area" localSheetId="4">отчет!$A$1:$C$35</definedName>
  </definedNames>
  <calcPr calcId="145621"/>
</workbook>
</file>

<file path=xl/calcChain.xml><?xml version="1.0" encoding="utf-8"?>
<calcChain xmlns="http://schemas.openxmlformats.org/spreadsheetml/2006/main">
  <c r="C16" i="18" l="1"/>
  <c r="C15" i="18"/>
  <c r="C19" i="18"/>
  <c r="C18" i="18"/>
  <c r="C12" i="18"/>
  <c r="C13" i="18"/>
  <c r="C14" i="18"/>
  <c r="C11" i="18"/>
  <c r="C8" i="18"/>
  <c r="C9" i="18" s="1"/>
  <c r="B47" i="17"/>
  <c r="C6" i="18"/>
  <c r="E29" i="17"/>
  <c r="E27" i="17"/>
  <c r="E28" i="17"/>
  <c r="E26" i="17"/>
  <c r="E24" i="17"/>
  <c r="E23" i="17"/>
  <c r="E22" i="17"/>
  <c r="C20" i="18" l="1"/>
  <c r="C21" i="18" s="1"/>
  <c r="B50" i="17"/>
  <c r="B51" i="17" s="1"/>
  <c r="E26" i="16"/>
  <c r="E24" i="16"/>
  <c r="E23" i="16"/>
  <c r="E22" i="16"/>
  <c r="E28" i="16" s="1"/>
  <c r="B49" i="16" l="1"/>
  <c r="E24" i="15" l="1"/>
  <c r="E23" i="15"/>
  <c r="D22" i="15"/>
  <c r="E22" i="15" s="1"/>
  <c r="E28" i="15" l="1"/>
  <c r="B49" i="15" s="1"/>
  <c r="D22" i="14"/>
  <c r="E23" i="14" l="1"/>
  <c r="E22" i="14"/>
  <c r="E28" i="14" s="1"/>
  <c r="B49" i="14" s="1"/>
  <c r="B50" i="14" l="1"/>
  <c r="B46" i="15" s="1"/>
  <c r="B50" i="15" s="1"/>
  <c r="B46" i="16" s="1"/>
  <c r="B50" i="16" s="1"/>
</calcChain>
</file>

<file path=xl/sharedStrings.xml><?xml version="1.0" encoding="utf-8"?>
<sst xmlns="http://schemas.openxmlformats.org/spreadsheetml/2006/main" count="279" uniqueCount="102">
  <si>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</si>
  <si>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</si>
  <si>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</si>
  <si>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</si>
  <si>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</si>
  <si>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</si>
  <si>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</si>
  <si>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</si>
  <si>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</si>
  <si>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</si>
  <si>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</si>
  <si>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</si>
  <si>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</si>
  <si>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</si>
  <si>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</si>
  <si>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</si>
  <si>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</si>
  <si>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</si>
  <si>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</si>
  <si>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</si>
  <si>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</si>
  <si>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</si>
  <si>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</si>
  <si>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</si>
  <si>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</si>
  <si>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</si>
  <si>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Свердлова, д. 13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</si>
  <si>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Бессарабова Сергея Васильевича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</si>
  <si>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21.02.2013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</si>
  <si>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</si>
  <si>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</si>
  <si>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</si>
  <si>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</si>
  <si>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</si>
  <si>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</si>
  <si>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</si>
  <si>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Бессарабова С.В.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</si>
  <si>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</si>
  <si>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</si>
  <si>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</si>
  <si>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Расходы по содержанию и тек. ремонту</t>
  </si>
  <si>
    <t>Общая площадь квартир - 639,8 м2</t>
  </si>
  <si>
    <t xml:space="preserve">Общехозяйственные расходы </t>
  </si>
  <si>
    <t>Остаток на начало квартала</t>
  </si>
  <si>
    <t>Услуги по содержанию многоквартирного дома ( без стоимости услуги проверки вентканалов)</t>
  </si>
  <si>
    <t xml:space="preserve">определена приложением № 9 к договору </t>
  </si>
  <si>
    <t>Обработка подъездов хлорсодержащими растворами  протирка перил, почт.ящиков, замков ежедневно</t>
  </si>
  <si>
    <t>с 26.03 по 31.03</t>
  </si>
  <si>
    <t>Ремонт ВРУ (смета)</t>
  </si>
  <si>
    <t>Ремонт тамбурных дверей</t>
  </si>
  <si>
    <t>февраль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</si>
  <si>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две тысячи двести семьдесят три рубля 39 копеек</t>
    </r>
  </si>
  <si>
    <t>Предъявлено населению  34553,93</t>
  </si>
  <si>
    <t>за 1 квартал 2020г.</t>
  </si>
  <si>
    <t>"31" 03 2020 г.</t>
  </si>
  <si>
    <t>за 2 квартал 2020 года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</si>
  <si>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</si>
  <si>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</si>
  <si>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</si>
  <si>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Подбивка отмостки грунтом смета</t>
  </si>
  <si>
    <t>апрель</t>
  </si>
  <si>
    <t>Предъявлено населению  34549,2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</si>
  <si>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семь тысячдвести семьдесят четыре рубля 17 копеек</t>
    </r>
  </si>
  <si>
    <t>за 3 квартал 2020 года</t>
  </si>
  <si>
    <t>"30" 09 2020 г.</t>
  </si>
  <si>
    <t>3 квартал</t>
  </si>
  <si>
    <t>монтаж крана отопления на чердаке</t>
  </si>
  <si>
    <t>август</t>
  </si>
  <si>
    <t>Поверка ОПУ ТЭ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</si>
  <si>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пятьдесят тысяч пятьсот пятьдесят шесть рублей 94 копейки</t>
    </r>
  </si>
  <si>
    <t>Предъявлено населению  37428,3</t>
  </si>
  <si>
    <t>за 4 квартал 2020 года</t>
  </si>
  <si>
    <t>"31" 12 2020г.</t>
  </si>
  <si>
    <t>4 квартал</t>
  </si>
  <si>
    <t>Спиливание дерева</t>
  </si>
  <si>
    <t>Ремонт пола в подъезде</t>
  </si>
  <si>
    <t>Опиловка деревьев</t>
  </si>
  <si>
    <t>октябрь</t>
  </si>
  <si>
    <t>декабрь</t>
  </si>
  <si>
    <t>ч/час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</si>
  <si>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</si>
  <si>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</si>
  <si>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</si>
  <si>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</si>
  <si>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</si>
  <si>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</si>
  <si>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</si>
  <si>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</si>
  <si>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</si>
  <si>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</si>
  <si>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</si>
  <si>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</si>
  <si>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</si>
  <si>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</si>
  <si>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</si>
  <si>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 год.</t>
  </si>
  <si>
    <t>Предложение по структуре тарифа на 2021 год.</t>
  </si>
  <si>
    <t>Председатель совета дома_____________________________________________</t>
  </si>
  <si>
    <t>по ж.д. ул.Свердлова, д.13</t>
  </si>
  <si>
    <t>Начислено всего 143959,73</t>
  </si>
  <si>
    <t>Непредвиденные работы 33 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</si>
  <si>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девять тысяч шестьсот двадцать три рубля 74 копейки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</si>
</sst>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4" fillId="0" borderId="0" xfId="0" applyFont="1" applyAlignment="1"/>
    <xf numFmtId="164" fontId="8" fillId="0" borderId="0" xfId="0" applyNumberFormat="1" applyFont="1"/>
    <xf numFmtId="0" fontId="3" fillId="0" borderId="1" xfId="0" applyFont="1" applyBorder="1" applyAlignment="1">
      <alignment wrapText="1"/>
    </xf>
    <xf numFmtId="164" fontId="4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2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3" fillId="0" borderId="0" xfId="0" applyFo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2" fontId="4" fillId="0" borderId="5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9" zoomScaleNormal="100" zoomScaleSheetLayoutView="100" workbookViewId="0">
      <selection activeCell="A26" sqref="A2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0.5546875" style="2" bestFit="1" customWidth="1"/>
    <col min="7" max="7" width="9.109375" style="2"/>
    <col min="8" max="8" width="11.44140625" style="2" customWidth="1"/>
    <col min="9" max="16384" width="9.109375" style="2"/>
  </cols>
  <sheetData>
    <row r="1" spans="1:5" ht="15.6" x14ac:dyDescent="0.25">
      <c r="A1" s="72" t="s">
        <v>11</v>
      </c>
      <c r="B1" s="72"/>
      <c r="C1" s="72"/>
      <c r="D1" s="72"/>
      <c r="E1" s="72"/>
    </row>
    <row r="2" spans="1:5" ht="37.5" customHeight="1" x14ac:dyDescent="0.3">
      <c r="A2" s="73" t="s">
        <v>12</v>
      </c>
      <c r="B2" s="74"/>
      <c r="C2" s="74"/>
      <c r="D2" s="74"/>
      <c r="E2" s="74"/>
    </row>
    <row r="3" spans="1:5" ht="15.6" x14ac:dyDescent="0.3">
      <c r="A3" s="73" t="s">
        <v>53</v>
      </c>
      <c r="B3" s="73"/>
      <c r="C3" s="73"/>
      <c r="D3" s="73"/>
      <c r="E3" s="73"/>
    </row>
    <row r="4" spans="1:5" s="1" customFormat="1" ht="15.6" x14ac:dyDescent="0.3">
      <c r="A4" s="5" t="s">
        <v>13</v>
      </c>
      <c r="B4" s="27"/>
      <c r="C4" s="27"/>
      <c r="D4" s="75" t="s">
        <v>54</v>
      </c>
      <c r="E4" s="75"/>
    </row>
    <row r="5" spans="1:5" x14ac:dyDescent="0.25">
      <c r="A5" s="23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71" t="s">
        <v>26</v>
      </c>
      <c r="B7" s="71"/>
      <c r="C7" s="71"/>
      <c r="D7" s="71"/>
      <c r="E7" s="71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4" t="s">
        <v>27</v>
      </c>
      <c r="B9" s="64"/>
      <c r="C9" s="64"/>
      <c r="D9" s="64"/>
      <c r="E9" s="64"/>
    </row>
    <row r="10" spans="1:5" ht="21" customHeight="1" x14ac:dyDescent="0.25">
      <c r="A10" s="68" t="s">
        <v>14</v>
      </c>
      <c r="B10" s="69"/>
      <c r="C10" s="69"/>
      <c r="D10" s="69"/>
      <c r="E10" s="69"/>
    </row>
    <row r="11" spans="1:5" ht="30.6" customHeight="1" x14ac:dyDescent="0.25">
      <c r="A11" s="64" t="s">
        <v>28</v>
      </c>
      <c r="B11" s="64"/>
      <c r="C11" s="64"/>
      <c r="D11" s="64"/>
      <c r="E11" s="64"/>
    </row>
    <row r="12" spans="1:5" ht="18.75" customHeight="1" x14ac:dyDescent="0.25">
      <c r="A12" s="67" t="s">
        <v>15</v>
      </c>
      <c r="B12" s="70"/>
      <c r="C12" s="70"/>
      <c r="D12" s="70"/>
      <c r="E12" s="70"/>
    </row>
    <row r="13" spans="1:5" ht="20.25" customHeight="1" x14ac:dyDescent="0.25">
      <c r="A13" s="64" t="s">
        <v>22</v>
      </c>
      <c r="B13" s="64"/>
      <c r="C13" s="64"/>
      <c r="D13" s="64"/>
      <c r="E13" s="64"/>
    </row>
    <row r="14" spans="1:5" x14ac:dyDescent="0.25">
      <c r="A14" s="67" t="s">
        <v>2</v>
      </c>
      <c r="B14" s="70"/>
      <c r="C14" s="70"/>
      <c r="D14" s="70"/>
      <c r="E14" s="70"/>
    </row>
    <row r="15" spans="1:5" x14ac:dyDescent="0.25">
      <c r="A15" s="64" t="s">
        <v>23</v>
      </c>
      <c r="B15" s="64"/>
      <c r="C15" s="64"/>
      <c r="D15" s="64"/>
      <c r="E15" s="64"/>
    </row>
    <row r="16" spans="1:5" ht="15.6" customHeight="1" x14ac:dyDescent="0.25">
      <c r="A16" s="67" t="s">
        <v>16</v>
      </c>
      <c r="B16" s="70"/>
      <c r="C16" s="70"/>
      <c r="D16" s="70"/>
      <c r="E16" s="70"/>
    </row>
    <row r="17" spans="1:7" ht="30" customHeight="1" x14ac:dyDescent="0.25">
      <c r="A17" s="64" t="s">
        <v>17</v>
      </c>
      <c r="B17" s="64"/>
      <c r="C17" s="64"/>
      <c r="D17" s="64"/>
      <c r="E17" s="64"/>
    </row>
    <row r="18" spans="1:7" ht="61.2" customHeight="1" x14ac:dyDescent="0.25">
      <c r="A18" s="64" t="s">
        <v>29</v>
      </c>
      <c r="B18" s="64"/>
      <c r="C18" s="64"/>
      <c r="D18" s="64"/>
      <c r="E18" s="64"/>
    </row>
    <row r="19" spans="1:7" ht="28.5" customHeight="1" x14ac:dyDescent="0.25">
      <c r="A19" s="62" t="s">
        <v>30</v>
      </c>
      <c r="B19" s="62"/>
      <c r="C19" s="62"/>
      <c r="D19" s="62"/>
      <c r="E19" s="62"/>
    </row>
    <row r="20" spans="1:7" x14ac:dyDescent="0.25">
      <c r="A20" s="62"/>
      <c r="B20" s="62"/>
      <c r="C20" s="62"/>
      <c r="D20" s="62"/>
      <c r="E20" s="62"/>
      <c r="F20" s="2">
        <v>639.79999999999995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2.4" x14ac:dyDescent="0.3">
      <c r="A22" s="19" t="s">
        <v>44</v>
      </c>
      <c r="B22" s="9" t="s">
        <v>45</v>
      </c>
      <c r="C22" s="3" t="s">
        <v>4</v>
      </c>
      <c r="D22" s="3">
        <f>12.13</f>
        <v>12.13</v>
      </c>
      <c r="E22" s="8">
        <f>D22*F20*G20</f>
        <v>23282.322</v>
      </c>
    </row>
    <row r="23" spans="1:7" x14ac:dyDescent="0.25">
      <c r="A23" s="7" t="s">
        <v>42</v>
      </c>
      <c r="B23" s="9" t="s">
        <v>24</v>
      </c>
      <c r="C23" s="3" t="s">
        <v>4</v>
      </c>
      <c r="D23" s="3">
        <v>3.3</v>
      </c>
      <c r="E23" s="8">
        <f>D23*F20*G20</f>
        <v>6334.0199999999986</v>
      </c>
    </row>
    <row r="24" spans="1:7" ht="55.2" x14ac:dyDescent="0.25">
      <c r="A24" s="7" t="s">
        <v>46</v>
      </c>
      <c r="B24" s="31" t="s">
        <v>47</v>
      </c>
      <c r="C24" s="3" t="s">
        <v>4</v>
      </c>
      <c r="D24" s="3"/>
      <c r="E24" s="8">
        <v>173.28</v>
      </c>
    </row>
    <row r="25" spans="1:7" x14ac:dyDescent="0.25">
      <c r="A25" s="7" t="s">
        <v>31</v>
      </c>
      <c r="B25" s="9" t="s">
        <v>32</v>
      </c>
      <c r="C25" s="3" t="s">
        <v>33</v>
      </c>
      <c r="D25" s="3"/>
      <c r="E25" s="8">
        <v>286.67</v>
      </c>
    </row>
    <row r="26" spans="1:7" x14ac:dyDescent="0.25">
      <c r="A26" s="32" t="s">
        <v>48</v>
      </c>
      <c r="B26" s="24" t="s">
        <v>50</v>
      </c>
      <c r="C26" s="25" t="s">
        <v>33</v>
      </c>
      <c r="D26" s="25"/>
      <c r="E26" s="26">
        <v>2000</v>
      </c>
    </row>
    <row r="27" spans="1:7" x14ac:dyDescent="0.25">
      <c r="A27" s="32" t="s">
        <v>49</v>
      </c>
      <c r="B27" s="24" t="s">
        <v>50</v>
      </c>
      <c r="C27" s="25" t="s">
        <v>33</v>
      </c>
      <c r="D27" s="25">
        <v>1</v>
      </c>
      <c r="E27" s="26">
        <v>197.1</v>
      </c>
    </row>
    <row r="28" spans="1:7" s="14" customFormat="1" x14ac:dyDescent="0.25">
      <c r="A28" s="10" t="s">
        <v>25</v>
      </c>
      <c r="B28" s="11"/>
      <c r="C28" s="12"/>
      <c r="D28" s="12"/>
      <c r="E28" s="13">
        <f>SUM(E22:E27)</f>
        <v>32273.391999999993</v>
      </c>
    </row>
    <row r="30" spans="1:7" ht="40.5" customHeight="1" x14ac:dyDescent="0.25">
      <c r="A30" s="63" t="s">
        <v>51</v>
      </c>
      <c r="B30" s="63"/>
      <c r="C30" s="63"/>
      <c r="D30" s="63"/>
      <c r="E30" s="63"/>
    </row>
    <row r="31" spans="1:7" ht="33.75" customHeight="1" x14ac:dyDescent="0.25">
      <c r="A31" s="64" t="s">
        <v>21</v>
      </c>
      <c r="B31" s="64"/>
      <c r="C31" s="64"/>
      <c r="D31" s="64"/>
      <c r="E31" s="64"/>
    </row>
    <row r="32" spans="1:7" x14ac:dyDescent="0.25">
      <c r="A32" s="64" t="s">
        <v>20</v>
      </c>
      <c r="B32" s="64"/>
      <c r="C32" s="64"/>
      <c r="D32" s="64"/>
      <c r="E32" s="64"/>
    </row>
    <row r="33" spans="1:6" ht="34.5" customHeight="1" x14ac:dyDescent="0.25">
      <c r="A33" s="64" t="s">
        <v>34</v>
      </c>
      <c r="B33" s="64"/>
      <c r="C33" s="64"/>
      <c r="D33" s="64"/>
      <c r="E33" s="64"/>
    </row>
    <row r="34" spans="1:6" ht="16.5" customHeight="1" x14ac:dyDescent="0.25">
      <c r="A34" s="64" t="s">
        <v>18</v>
      </c>
      <c r="B34" s="64"/>
      <c r="C34" s="64"/>
      <c r="D34" s="64"/>
      <c r="E34" s="64"/>
    </row>
    <row r="35" spans="1:6" x14ac:dyDescent="0.25">
      <c r="A35" s="65" t="s">
        <v>5</v>
      </c>
      <c r="B35" s="65"/>
      <c r="C35" s="65"/>
      <c r="D35" s="65"/>
      <c r="E35" s="65"/>
    </row>
    <row r="36" spans="1:6" x14ac:dyDescent="0.25">
      <c r="A36" s="64" t="s">
        <v>18</v>
      </c>
      <c r="B36" s="64"/>
      <c r="C36" s="64"/>
      <c r="D36" s="64"/>
      <c r="E36" s="64"/>
    </row>
    <row r="37" spans="1:6" x14ac:dyDescent="0.25">
      <c r="A37" s="66" t="s">
        <v>35</v>
      </c>
      <c r="B37" s="66"/>
      <c r="C37" s="66"/>
      <c r="D37" s="66"/>
      <c r="E37" s="66"/>
    </row>
    <row r="38" spans="1:6" x14ac:dyDescent="0.25">
      <c r="B38" s="61" t="s">
        <v>19</v>
      </c>
      <c r="C38" s="61"/>
      <c r="D38" s="61"/>
      <c r="E38" s="6" t="s">
        <v>6</v>
      </c>
    </row>
    <row r="39" spans="1:6" x14ac:dyDescent="0.25">
      <c r="A39" s="22"/>
      <c r="B39" s="22"/>
      <c r="C39" s="22"/>
      <c r="D39" s="22"/>
      <c r="E39" s="22"/>
    </row>
    <row r="40" spans="1:6" x14ac:dyDescent="0.25">
      <c r="A40" s="66" t="s">
        <v>36</v>
      </c>
      <c r="B40" s="66"/>
      <c r="C40" s="66"/>
      <c r="D40" s="66"/>
      <c r="E40" s="66"/>
    </row>
    <row r="41" spans="1:6" x14ac:dyDescent="0.25">
      <c r="B41" s="61" t="s">
        <v>19</v>
      </c>
      <c r="C41" s="61"/>
      <c r="D41" s="61"/>
      <c r="E41" s="6" t="s">
        <v>6</v>
      </c>
    </row>
    <row r="44" spans="1:6" x14ac:dyDescent="0.25">
      <c r="A44" s="2" t="s">
        <v>41</v>
      </c>
    </row>
    <row r="45" spans="1:6" x14ac:dyDescent="0.25">
      <c r="A45" s="14" t="s">
        <v>37</v>
      </c>
    </row>
    <row r="46" spans="1:6" x14ac:dyDescent="0.25">
      <c r="A46" s="2" t="s">
        <v>43</v>
      </c>
      <c r="B46" s="15">
        <v>2049.59</v>
      </c>
    </row>
    <row r="47" spans="1:6" x14ac:dyDescent="0.25">
      <c r="A47" s="17" t="s">
        <v>52</v>
      </c>
      <c r="B47" s="16"/>
    </row>
    <row r="48" spans="1:6" x14ac:dyDescent="0.25">
      <c r="A48" s="2" t="s">
        <v>39</v>
      </c>
      <c r="B48" s="16">
        <v>34002.15</v>
      </c>
      <c r="F48" s="20"/>
    </row>
    <row r="49" spans="1:2" ht="27.6" x14ac:dyDescent="0.25">
      <c r="A49" s="21" t="s">
        <v>40</v>
      </c>
      <c r="B49" s="16">
        <f>E28</f>
        <v>32273.391999999993</v>
      </c>
    </row>
    <row r="50" spans="1:2" x14ac:dyDescent="0.25">
      <c r="A50" s="14" t="s">
        <v>38</v>
      </c>
      <c r="B50" s="18">
        <f>B46+B48-B49</f>
        <v>3778.3480000000127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9" zoomScaleNormal="100" zoomScaleSheetLayoutView="100" workbookViewId="0">
      <selection activeCell="A26" sqref="A2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0.5546875" style="2" bestFit="1" customWidth="1"/>
    <col min="7" max="7" width="9.109375" style="2"/>
    <col min="8" max="8" width="11.44140625" style="2" customWidth="1"/>
    <col min="9" max="16384" width="9.109375" style="2"/>
  </cols>
  <sheetData>
    <row r="1" spans="1:5" ht="15.6" x14ac:dyDescent="0.25">
      <c r="A1" s="72" t="s">
        <v>11</v>
      </c>
      <c r="B1" s="72"/>
      <c r="C1" s="72"/>
      <c r="D1" s="72"/>
      <c r="E1" s="72"/>
    </row>
    <row r="2" spans="1:5" ht="37.5" customHeight="1" x14ac:dyDescent="0.3">
      <c r="A2" s="73" t="s">
        <v>12</v>
      </c>
      <c r="B2" s="74"/>
      <c r="C2" s="74"/>
      <c r="D2" s="74"/>
      <c r="E2" s="74"/>
    </row>
    <row r="3" spans="1:5" x14ac:dyDescent="0.25">
      <c r="A3" s="76" t="s">
        <v>55</v>
      </c>
      <c r="B3" s="76"/>
      <c r="C3" s="76"/>
      <c r="D3" s="76"/>
      <c r="E3" s="76"/>
    </row>
    <row r="4" spans="1:5" s="1" customFormat="1" ht="15.6" x14ac:dyDescent="0.3">
      <c r="A4" s="36" t="s">
        <v>13</v>
      </c>
      <c r="B4" s="4"/>
      <c r="C4" s="4"/>
      <c r="D4" s="4"/>
      <c r="E4" s="37" t="s">
        <v>56</v>
      </c>
    </row>
    <row r="5" spans="1:5" x14ac:dyDescent="0.25">
      <c r="A5" s="30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71" t="s">
        <v>26</v>
      </c>
      <c r="B7" s="71"/>
      <c r="C7" s="71"/>
      <c r="D7" s="71"/>
      <c r="E7" s="71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4" t="s">
        <v>27</v>
      </c>
      <c r="B9" s="64"/>
      <c r="C9" s="64"/>
      <c r="D9" s="64"/>
      <c r="E9" s="64"/>
    </row>
    <row r="10" spans="1:5" ht="21" customHeight="1" x14ac:dyDescent="0.25">
      <c r="A10" s="68" t="s">
        <v>14</v>
      </c>
      <c r="B10" s="69"/>
      <c r="C10" s="69"/>
      <c r="D10" s="69"/>
      <c r="E10" s="69"/>
    </row>
    <row r="11" spans="1:5" ht="30.6" customHeight="1" x14ac:dyDescent="0.25">
      <c r="A11" s="64" t="s">
        <v>28</v>
      </c>
      <c r="B11" s="64"/>
      <c r="C11" s="64"/>
      <c r="D11" s="64"/>
      <c r="E11" s="64"/>
    </row>
    <row r="12" spans="1:5" ht="18.75" customHeight="1" x14ac:dyDescent="0.25">
      <c r="A12" s="67" t="s">
        <v>15</v>
      </c>
      <c r="B12" s="70"/>
      <c r="C12" s="70"/>
      <c r="D12" s="70"/>
      <c r="E12" s="70"/>
    </row>
    <row r="13" spans="1:5" ht="20.25" customHeight="1" x14ac:dyDescent="0.25">
      <c r="A13" s="64" t="s">
        <v>22</v>
      </c>
      <c r="B13" s="64"/>
      <c r="C13" s="64"/>
      <c r="D13" s="64"/>
      <c r="E13" s="64"/>
    </row>
    <row r="14" spans="1:5" x14ac:dyDescent="0.25">
      <c r="A14" s="67" t="s">
        <v>2</v>
      </c>
      <c r="B14" s="70"/>
      <c r="C14" s="70"/>
      <c r="D14" s="70"/>
      <c r="E14" s="70"/>
    </row>
    <row r="15" spans="1:5" x14ac:dyDescent="0.25">
      <c r="A15" s="64" t="s">
        <v>23</v>
      </c>
      <c r="B15" s="64"/>
      <c r="C15" s="64"/>
      <c r="D15" s="64"/>
      <c r="E15" s="64"/>
    </row>
    <row r="16" spans="1:5" ht="15.6" customHeight="1" x14ac:dyDescent="0.25">
      <c r="A16" s="67" t="s">
        <v>16</v>
      </c>
      <c r="B16" s="70"/>
      <c r="C16" s="70"/>
      <c r="D16" s="70"/>
      <c r="E16" s="70"/>
    </row>
    <row r="17" spans="1:7" ht="30" customHeight="1" x14ac:dyDescent="0.25">
      <c r="A17" s="64" t="s">
        <v>17</v>
      </c>
      <c r="B17" s="64"/>
      <c r="C17" s="64"/>
      <c r="D17" s="64"/>
      <c r="E17" s="64"/>
    </row>
    <row r="18" spans="1:7" ht="61.2" customHeight="1" x14ac:dyDescent="0.25">
      <c r="A18" s="64" t="s">
        <v>29</v>
      </c>
      <c r="B18" s="64"/>
      <c r="C18" s="64"/>
      <c r="D18" s="64"/>
      <c r="E18" s="64"/>
    </row>
    <row r="19" spans="1:7" ht="28.5" customHeight="1" x14ac:dyDescent="0.25">
      <c r="A19" s="62" t="s">
        <v>30</v>
      </c>
      <c r="B19" s="62"/>
      <c r="C19" s="62"/>
      <c r="D19" s="62"/>
      <c r="E19" s="62"/>
    </row>
    <row r="20" spans="1:7" x14ac:dyDescent="0.25">
      <c r="A20" s="62"/>
      <c r="B20" s="62"/>
      <c r="C20" s="62"/>
      <c r="D20" s="62"/>
      <c r="E20" s="62"/>
      <c r="F20" s="2">
        <v>639.79999999999995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2.4" x14ac:dyDescent="0.3">
      <c r="A22" s="19" t="s">
        <v>44</v>
      </c>
      <c r="B22" s="9" t="s">
        <v>45</v>
      </c>
      <c r="C22" s="3" t="s">
        <v>4</v>
      </c>
      <c r="D22" s="3">
        <f>12.13</f>
        <v>12.13</v>
      </c>
      <c r="E22" s="8">
        <f>D22*F20*G20</f>
        <v>23282.322</v>
      </c>
    </row>
    <row r="23" spans="1:7" x14ac:dyDescent="0.25">
      <c r="A23" s="7" t="s">
        <v>42</v>
      </c>
      <c r="B23" s="9" t="s">
        <v>24</v>
      </c>
      <c r="C23" s="3" t="s">
        <v>4</v>
      </c>
      <c r="D23" s="3">
        <v>3.3</v>
      </c>
      <c r="E23" s="8">
        <f>D23*F20*G20</f>
        <v>6334.0199999999986</v>
      </c>
    </row>
    <row r="24" spans="1:7" ht="69" x14ac:dyDescent="0.25">
      <c r="A24" s="7" t="s">
        <v>57</v>
      </c>
      <c r="B24" s="9" t="s">
        <v>58</v>
      </c>
      <c r="C24" s="3" t="s">
        <v>4</v>
      </c>
      <c r="D24" s="3"/>
      <c r="E24" s="8">
        <f>790.76*3</f>
        <v>2372.2799999999997</v>
      </c>
    </row>
    <row r="25" spans="1:7" x14ac:dyDescent="0.25">
      <c r="A25" s="7" t="s">
        <v>31</v>
      </c>
      <c r="B25" s="9" t="s">
        <v>58</v>
      </c>
      <c r="C25" s="3" t="s">
        <v>33</v>
      </c>
      <c r="D25" s="3"/>
      <c r="E25" s="8">
        <v>147.15</v>
      </c>
    </row>
    <row r="26" spans="1:7" x14ac:dyDescent="0.25">
      <c r="A26" s="38" t="s">
        <v>59</v>
      </c>
      <c r="B26" s="24" t="s">
        <v>60</v>
      </c>
      <c r="C26" s="25" t="s">
        <v>33</v>
      </c>
      <c r="D26" s="25"/>
      <c r="E26" s="26">
        <v>5138.3999999999996</v>
      </c>
    </row>
    <row r="27" spans="1:7" x14ac:dyDescent="0.25">
      <c r="A27" s="32"/>
      <c r="B27" s="24"/>
      <c r="C27" s="25"/>
      <c r="D27" s="25"/>
      <c r="E27" s="26"/>
    </row>
    <row r="28" spans="1:7" s="14" customFormat="1" x14ac:dyDescent="0.25">
      <c r="A28" s="10" t="s">
        <v>25</v>
      </c>
      <c r="B28" s="11"/>
      <c r="C28" s="12"/>
      <c r="D28" s="12"/>
      <c r="E28" s="13">
        <f>SUM(E22:E27)</f>
        <v>37274.171999999999</v>
      </c>
    </row>
    <row r="30" spans="1:7" ht="40.5" customHeight="1" x14ac:dyDescent="0.25">
      <c r="A30" s="63" t="s">
        <v>62</v>
      </c>
      <c r="B30" s="63"/>
      <c r="C30" s="63"/>
      <c r="D30" s="63"/>
      <c r="E30" s="63"/>
    </row>
    <row r="31" spans="1:7" ht="33.75" customHeight="1" x14ac:dyDescent="0.25">
      <c r="A31" s="64" t="s">
        <v>21</v>
      </c>
      <c r="B31" s="64"/>
      <c r="C31" s="64"/>
      <c r="D31" s="64"/>
      <c r="E31" s="64"/>
    </row>
    <row r="32" spans="1:7" x14ac:dyDescent="0.25">
      <c r="A32" s="64" t="s">
        <v>20</v>
      </c>
      <c r="B32" s="64"/>
      <c r="C32" s="64"/>
      <c r="D32" s="64"/>
      <c r="E32" s="64"/>
    </row>
    <row r="33" spans="1:6" ht="34.5" customHeight="1" x14ac:dyDescent="0.25">
      <c r="A33" s="64" t="s">
        <v>34</v>
      </c>
      <c r="B33" s="64"/>
      <c r="C33" s="64"/>
      <c r="D33" s="64"/>
      <c r="E33" s="64"/>
    </row>
    <row r="34" spans="1:6" ht="16.5" customHeight="1" x14ac:dyDescent="0.25">
      <c r="A34" s="64" t="s">
        <v>18</v>
      </c>
      <c r="B34" s="64"/>
      <c r="C34" s="64"/>
      <c r="D34" s="64"/>
      <c r="E34" s="64"/>
    </row>
    <row r="35" spans="1:6" x14ac:dyDescent="0.25">
      <c r="A35" s="65" t="s">
        <v>5</v>
      </c>
      <c r="B35" s="65"/>
      <c r="C35" s="65"/>
      <c r="D35" s="65"/>
      <c r="E35" s="65"/>
    </row>
    <row r="36" spans="1:6" x14ac:dyDescent="0.25">
      <c r="A36" s="64" t="s">
        <v>18</v>
      </c>
      <c r="B36" s="64"/>
      <c r="C36" s="64"/>
      <c r="D36" s="64"/>
      <c r="E36" s="64"/>
    </row>
    <row r="37" spans="1:6" x14ac:dyDescent="0.25">
      <c r="A37" s="66" t="s">
        <v>35</v>
      </c>
      <c r="B37" s="66"/>
      <c r="C37" s="66"/>
      <c r="D37" s="66"/>
      <c r="E37" s="66"/>
    </row>
    <row r="38" spans="1:6" x14ac:dyDescent="0.25">
      <c r="B38" s="61" t="s">
        <v>19</v>
      </c>
      <c r="C38" s="61"/>
      <c r="D38" s="61"/>
      <c r="E38" s="6" t="s">
        <v>6</v>
      </c>
    </row>
    <row r="39" spans="1:6" x14ac:dyDescent="0.25">
      <c r="A39" s="29"/>
      <c r="B39" s="29"/>
      <c r="C39" s="29"/>
      <c r="D39" s="29"/>
      <c r="E39" s="29"/>
    </row>
    <row r="40" spans="1:6" x14ac:dyDescent="0.25">
      <c r="A40" s="66" t="s">
        <v>36</v>
      </c>
      <c r="B40" s="66"/>
      <c r="C40" s="66"/>
      <c r="D40" s="66"/>
      <c r="E40" s="66"/>
    </row>
    <row r="41" spans="1:6" x14ac:dyDescent="0.25">
      <c r="B41" s="61" t="s">
        <v>19</v>
      </c>
      <c r="C41" s="61"/>
      <c r="D41" s="61"/>
      <c r="E41" s="6" t="s">
        <v>6</v>
      </c>
    </row>
    <row r="44" spans="1:6" x14ac:dyDescent="0.25">
      <c r="A44" s="2" t="s">
        <v>41</v>
      </c>
    </row>
    <row r="45" spans="1:6" x14ac:dyDescent="0.25">
      <c r="A45" s="14" t="s">
        <v>37</v>
      </c>
    </row>
    <row r="46" spans="1:6" x14ac:dyDescent="0.25">
      <c r="A46" s="2" t="s">
        <v>43</v>
      </c>
      <c r="B46" s="15">
        <f>'1кв'!B50</f>
        <v>3778.3480000000127</v>
      </c>
    </row>
    <row r="47" spans="1:6" x14ac:dyDescent="0.25">
      <c r="A47" s="17" t="s">
        <v>61</v>
      </c>
      <c r="B47" s="16"/>
    </row>
    <row r="48" spans="1:6" x14ac:dyDescent="0.25">
      <c r="A48" s="2" t="s">
        <v>39</v>
      </c>
      <c r="B48" s="16">
        <v>31947.37</v>
      </c>
      <c r="F48" s="20"/>
    </row>
    <row r="49" spans="1:2" ht="27.6" x14ac:dyDescent="0.25">
      <c r="A49" s="28" t="s">
        <v>40</v>
      </c>
      <c r="B49" s="16">
        <f>E28</f>
        <v>37274.171999999999</v>
      </c>
    </row>
    <row r="50" spans="1:2" x14ac:dyDescent="0.25">
      <c r="A50" s="14" t="s">
        <v>38</v>
      </c>
      <c r="B50" s="18">
        <f>B46+B48-B49</f>
        <v>-1548.4539999999906</v>
      </c>
    </row>
  </sheetData>
  <mergeCells count="29"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9" zoomScaleNormal="100" zoomScaleSheetLayoutView="100" workbookViewId="0">
      <selection activeCell="A27" sqref="A27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0.5546875" style="2" bestFit="1" customWidth="1"/>
    <col min="7" max="7" width="9.109375" style="2"/>
    <col min="8" max="8" width="11.44140625" style="2" customWidth="1"/>
    <col min="9" max="16384" width="9.109375" style="2"/>
  </cols>
  <sheetData>
    <row r="1" spans="1:5" ht="15.6" x14ac:dyDescent="0.25">
      <c r="A1" s="72" t="s">
        <v>11</v>
      </c>
      <c r="B1" s="72"/>
      <c r="C1" s="72"/>
      <c r="D1" s="72"/>
      <c r="E1" s="72"/>
    </row>
    <row r="2" spans="1:5" ht="37.5" customHeight="1" x14ac:dyDescent="0.3">
      <c r="A2" s="73" t="s">
        <v>12</v>
      </c>
      <c r="B2" s="74"/>
      <c r="C2" s="74"/>
      <c r="D2" s="74"/>
      <c r="E2" s="74"/>
    </row>
    <row r="3" spans="1:5" x14ac:dyDescent="0.25">
      <c r="A3" s="76" t="s">
        <v>63</v>
      </c>
      <c r="B3" s="76"/>
      <c r="C3" s="76"/>
      <c r="D3" s="76"/>
      <c r="E3" s="76"/>
    </row>
    <row r="4" spans="1:5" s="1" customFormat="1" ht="15.6" x14ac:dyDescent="0.3">
      <c r="A4" s="36" t="s">
        <v>13</v>
      </c>
      <c r="B4" s="4"/>
      <c r="C4" s="4"/>
      <c r="D4" s="4"/>
      <c r="E4" s="37" t="s">
        <v>64</v>
      </c>
    </row>
    <row r="5" spans="1:5" x14ac:dyDescent="0.25">
      <c r="A5" s="35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71" t="s">
        <v>26</v>
      </c>
      <c r="B7" s="71"/>
      <c r="C7" s="71"/>
      <c r="D7" s="71"/>
      <c r="E7" s="71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4" t="s">
        <v>27</v>
      </c>
      <c r="B9" s="64"/>
      <c r="C9" s="64"/>
      <c r="D9" s="64"/>
      <c r="E9" s="64"/>
    </row>
    <row r="10" spans="1:5" ht="21" customHeight="1" x14ac:dyDescent="0.25">
      <c r="A10" s="68" t="s">
        <v>14</v>
      </c>
      <c r="B10" s="69"/>
      <c r="C10" s="69"/>
      <c r="D10" s="69"/>
      <c r="E10" s="69"/>
    </row>
    <row r="11" spans="1:5" ht="30.6" customHeight="1" x14ac:dyDescent="0.25">
      <c r="A11" s="64" t="s">
        <v>28</v>
      </c>
      <c r="B11" s="64"/>
      <c r="C11" s="64"/>
      <c r="D11" s="64"/>
      <c r="E11" s="64"/>
    </row>
    <row r="12" spans="1:5" ht="18.75" customHeight="1" x14ac:dyDescent="0.25">
      <c r="A12" s="67" t="s">
        <v>15</v>
      </c>
      <c r="B12" s="70"/>
      <c r="C12" s="70"/>
      <c r="D12" s="70"/>
      <c r="E12" s="70"/>
    </row>
    <row r="13" spans="1:5" ht="20.25" customHeight="1" x14ac:dyDescent="0.25">
      <c r="A13" s="64" t="s">
        <v>22</v>
      </c>
      <c r="B13" s="64"/>
      <c r="C13" s="64"/>
      <c r="D13" s="64"/>
      <c r="E13" s="64"/>
    </row>
    <row r="14" spans="1:5" x14ac:dyDescent="0.25">
      <c r="A14" s="67" t="s">
        <v>2</v>
      </c>
      <c r="B14" s="70"/>
      <c r="C14" s="70"/>
      <c r="D14" s="70"/>
      <c r="E14" s="70"/>
    </row>
    <row r="15" spans="1:5" x14ac:dyDescent="0.25">
      <c r="A15" s="64" t="s">
        <v>23</v>
      </c>
      <c r="B15" s="64"/>
      <c r="C15" s="64"/>
      <c r="D15" s="64"/>
      <c r="E15" s="64"/>
    </row>
    <row r="16" spans="1:5" ht="15.6" customHeight="1" x14ac:dyDescent="0.25">
      <c r="A16" s="67" t="s">
        <v>16</v>
      </c>
      <c r="B16" s="70"/>
      <c r="C16" s="70"/>
      <c r="D16" s="70"/>
      <c r="E16" s="70"/>
    </row>
    <row r="17" spans="1:7" ht="30" customHeight="1" x14ac:dyDescent="0.25">
      <c r="A17" s="64" t="s">
        <v>17</v>
      </c>
      <c r="B17" s="64"/>
      <c r="C17" s="64"/>
      <c r="D17" s="64"/>
      <c r="E17" s="64"/>
    </row>
    <row r="18" spans="1:7" ht="61.2" customHeight="1" x14ac:dyDescent="0.25">
      <c r="A18" s="64" t="s">
        <v>29</v>
      </c>
      <c r="B18" s="64"/>
      <c r="C18" s="64"/>
      <c r="D18" s="64"/>
      <c r="E18" s="64"/>
    </row>
    <row r="19" spans="1:7" ht="28.5" customHeight="1" x14ac:dyDescent="0.25">
      <c r="A19" s="62" t="s">
        <v>30</v>
      </c>
      <c r="B19" s="62"/>
      <c r="C19" s="62"/>
      <c r="D19" s="62"/>
      <c r="E19" s="62"/>
    </row>
    <row r="20" spans="1:7" x14ac:dyDescent="0.25">
      <c r="A20" s="62"/>
      <c r="B20" s="62"/>
      <c r="C20" s="62"/>
      <c r="D20" s="62"/>
      <c r="E20" s="62"/>
      <c r="F20" s="2">
        <v>639.79999999999995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2.4" x14ac:dyDescent="0.3">
      <c r="A22" s="19" t="s">
        <v>44</v>
      </c>
      <c r="B22" s="9" t="s">
        <v>45</v>
      </c>
      <c r="C22" s="3" t="s">
        <v>4</v>
      </c>
      <c r="D22" s="3">
        <v>12.8</v>
      </c>
      <c r="E22" s="8">
        <f>D22*F20*G20</f>
        <v>24568.32</v>
      </c>
    </row>
    <row r="23" spans="1:7" x14ac:dyDescent="0.25">
      <c r="A23" s="7" t="s">
        <v>42</v>
      </c>
      <c r="B23" s="9" t="s">
        <v>24</v>
      </c>
      <c r="C23" s="3" t="s">
        <v>4</v>
      </c>
      <c r="D23" s="3">
        <v>3.43</v>
      </c>
      <c r="E23" s="8">
        <f>D23*F20*G20</f>
        <v>6583.5420000000004</v>
      </c>
    </row>
    <row r="24" spans="1:7" ht="69" x14ac:dyDescent="0.25">
      <c r="A24" s="7" t="s">
        <v>57</v>
      </c>
      <c r="B24" s="9" t="s">
        <v>65</v>
      </c>
      <c r="C24" s="3" t="s">
        <v>4</v>
      </c>
      <c r="D24" s="3"/>
      <c r="E24" s="8">
        <f>790.76*3</f>
        <v>2372.2799999999997</v>
      </c>
    </row>
    <row r="25" spans="1:7" x14ac:dyDescent="0.25">
      <c r="A25" s="7" t="s">
        <v>31</v>
      </c>
      <c r="B25" s="9" t="s">
        <v>65</v>
      </c>
      <c r="C25" s="3" t="s">
        <v>33</v>
      </c>
      <c r="D25" s="3"/>
      <c r="E25" s="8">
        <v>305</v>
      </c>
    </row>
    <row r="26" spans="1:7" ht="27.6" x14ac:dyDescent="0.25">
      <c r="A26" s="38" t="s">
        <v>66</v>
      </c>
      <c r="B26" s="24" t="s">
        <v>67</v>
      </c>
      <c r="C26" s="25" t="s">
        <v>33</v>
      </c>
      <c r="D26" s="25">
        <v>4</v>
      </c>
      <c r="E26" s="26">
        <f>D26*206.95</f>
        <v>827.8</v>
      </c>
    </row>
    <row r="27" spans="1:7" x14ac:dyDescent="0.25">
      <c r="A27" s="32" t="s">
        <v>68</v>
      </c>
      <c r="B27" s="24" t="s">
        <v>67</v>
      </c>
      <c r="C27" s="25" t="s">
        <v>33</v>
      </c>
      <c r="D27" s="25"/>
      <c r="E27" s="26">
        <v>15900</v>
      </c>
    </row>
    <row r="28" spans="1:7" s="14" customFormat="1" x14ac:dyDescent="0.25">
      <c r="A28" s="10" t="s">
        <v>25</v>
      </c>
      <c r="B28" s="11"/>
      <c r="C28" s="12"/>
      <c r="D28" s="12"/>
      <c r="E28" s="13">
        <f>SUM(E22:E27)</f>
        <v>50556.942000000003</v>
      </c>
    </row>
    <row r="30" spans="1:7" ht="40.5" customHeight="1" x14ac:dyDescent="0.25">
      <c r="A30" s="63" t="s">
        <v>69</v>
      </c>
      <c r="B30" s="63"/>
      <c r="C30" s="63"/>
      <c r="D30" s="63"/>
      <c r="E30" s="63"/>
    </row>
    <row r="31" spans="1:7" ht="33.75" customHeight="1" x14ac:dyDescent="0.25">
      <c r="A31" s="64" t="s">
        <v>21</v>
      </c>
      <c r="B31" s="64"/>
      <c r="C31" s="64"/>
      <c r="D31" s="64"/>
      <c r="E31" s="64"/>
    </row>
    <row r="32" spans="1:7" x14ac:dyDescent="0.25">
      <c r="A32" s="64" t="s">
        <v>20</v>
      </c>
      <c r="B32" s="64"/>
      <c r="C32" s="64"/>
      <c r="D32" s="64"/>
      <c r="E32" s="64"/>
    </row>
    <row r="33" spans="1:6" ht="34.5" customHeight="1" x14ac:dyDescent="0.25">
      <c r="A33" s="64" t="s">
        <v>34</v>
      </c>
      <c r="B33" s="64"/>
      <c r="C33" s="64"/>
      <c r="D33" s="64"/>
      <c r="E33" s="64"/>
    </row>
    <row r="34" spans="1:6" ht="16.5" customHeight="1" x14ac:dyDescent="0.25">
      <c r="A34" s="64" t="s">
        <v>18</v>
      </c>
      <c r="B34" s="64"/>
      <c r="C34" s="64"/>
      <c r="D34" s="64"/>
      <c r="E34" s="64"/>
    </row>
    <row r="35" spans="1:6" x14ac:dyDescent="0.25">
      <c r="A35" s="65" t="s">
        <v>5</v>
      </c>
      <c r="B35" s="65"/>
      <c r="C35" s="65"/>
      <c r="D35" s="65"/>
      <c r="E35" s="65"/>
    </row>
    <row r="36" spans="1:6" x14ac:dyDescent="0.25">
      <c r="A36" s="64" t="s">
        <v>18</v>
      </c>
      <c r="B36" s="64"/>
      <c r="C36" s="64"/>
      <c r="D36" s="64"/>
      <c r="E36" s="64"/>
    </row>
    <row r="37" spans="1:6" x14ac:dyDescent="0.25">
      <c r="A37" s="66" t="s">
        <v>35</v>
      </c>
      <c r="B37" s="66"/>
      <c r="C37" s="66"/>
      <c r="D37" s="66"/>
      <c r="E37" s="66"/>
    </row>
    <row r="38" spans="1:6" x14ac:dyDescent="0.25">
      <c r="B38" s="61" t="s">
        <v>19</v>
      </c>
      <c r="C38" s="61"/>
      <c r="D38" s="61"/>
      <c r="E38" s="6" t="s">
        <v>6</v>
      </c>
    </row>
    <row r="39" spans="1:6" x14ac:dyDescent="0.25">
      <c r="A39" s="34"/>
      <c r="B39" s="34"/>
      <c r="C39" s="34"/>
      <c r="D39" s="34"/>
      <c r="E39" s="34"/>
    </row>
    <row r="40" spans="1:6" x14ac:dyDescent="0.25">
      <c r="A40" s="66" t="s">
        <v>36</v>
      </c>
      <c r="B40" s="66"/>
      <c r="C40" s="66"/>
      <c r="D40" s="66"/>
      <c r="E40" s="66"/>
    </row>
    <row r="41" spans="1:6" x14ac:dyDescent="0.25">
      <c r="B41" s="61" t="s">
        <v>19</v>
      </c>
      <c r="C41" s="61"/>
      <c r="D41" s="61"/>
      <c r="E41" s="6" t="s">
        <v>6</v>
      </c>
    </row>
    <row r="44" spans="1:6" x14ac:dyDescent="0.25">
      <c r="A44" s="2" t="s">
        <v>41</v>
      </c>
    </row>
    <row r="45" spans="1:6" x14ac:dyDescent="0.25">
      <c r="A45" s="14" t="s">
        <v>37</v>
      </c>
    </row>
    <row r="46" spans="1:6" x14ac:dyDescent="0.25">
      <c r="A46" s="2" t="s">
        <v>43</v>
      </c>
      <c r="B46" s="15">
        <f>'2кв'!B50</f>
        <v>-1548.4539999999906</v>
      </c>
    </row>
    <row r="47" spans="1:6" x14ac:dyDescent="0.25">
      <c r="A47" s="17" t="s">
        <v>70</v>
      </c>
      <c r="B47" s="16"/>
    </row>
    <row r="48" spans="1:6" x14ac:dyDescent="0.25">
      <c r="A48" s="2" t="s">
        <v>39</v>
      </c>
      <c r="B48" s="16">
        <v>36042.800000000003</v>
      </c>
      <c r="F48" s="20"/>
    </row>
    <row r="49" spans="1:2" ht="27.6" x14ac:dyDescent="0.25">
      <c r="A49" s="33" t="s">
        <v>40</v>
      </c>
      <c r="B49" s="16">
        <f>E28</f>
        <v>50556.942000000003</v>
      </c>
    </row>
    <row r="50" spans="1:2" x14ac:dyDescent="0.25">
      <c r="A50" s="14" t="s">
        <v>38</v>
      </c>
      <c r="B50" s="18">
        <f>B46+B48-B49</f>
        <v>-16062.59599999999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5:E35"/>
    <mergeCell ref="A15:E15"/>
    <mergeCell ref="A16:E16"/>
    <mergeCell ref="A17:E17"/>
    <mergeCell ref="A18:E18"/>
    <mergeCell ref="A19:E19"/>
    <mergeCell ref="A20:E20"/>
    <mergeCell ref="A30:E30"/>
    <mergeCell ref="A31:E31"/>
    <mergeCell ref="A32:E32"/>
    <mergeCell ref="A33:E33"/>
    <mergeCell ref="A34:E34"/>
    <mergeCell ref="A36:E36"/>
    <mergeCell ref="A37:E37"/>
    <mergeCell ref="B38:D38"/>
    <mergeCell ref="A40:E40"/>
    <mergeCell ref="B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37" zoomScaleNormal="100" zoomScaleSheetLayoutView="100" workbookViewId="0">
      <selection activeCell="A32" sqref="A32:E3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0.5546875" style="2" bestFit="1" customWidth="1"/>
    <col min="7" max="7" width="9.109375" style="2"/>
    <col min="8" max="8" width="11.44140625" style="2" customWidth="1"/>
    <col min="9" max="16384" width="9.109375" style="2"/>
  </cols>
  <sheetData>
    <row r="1" spans="1:5" ht="15.6" x14ac:dyDescent="0.25">
      <c r="A1" s="72" t="s">
        <v>11</v>
      </c>
      <c r="B1" s="72"/>
      <c r="C1" s="72"/>
      <c r="D1" s="72"/>
      <c r="E1" s="72"/>
    </row>
    <row r="2" spans="1:5" ht="37.5" customHeight="1" x14ac:dyDescent="0.3">
      <c r="A2" s="73" t="s">
        <v>12</v>
      </c>
      <c r="B2" s="74"/>
      <c r="C2" s="74"/>
      <c r="D2" s="74"/>
      <c r="E2" s="74"/>
    </row>
    <row r="3" spans="1:5" x14ac:dyDescent="0.25">
      <c r="A3" s="76" t="s">
        <v>71</v>
      </c>
      <c r="B3" s="76"/>
      <c r="C3" s="76"/>
      <c r="D3" s="76"/>
      <c r="E3" s="76"/>
    </row>
    <row r="4" spans="1:5" s="1" customFormat="1" ht="15.6" x14ac:dyDescent="0.3">
      <c r="A4" s="36" t="s">
        <v>13</v>
      </c>
      <c r="B4" s="4"/>
      <c r="C4" s="4"/>
      <c r="D4" s="4"/>
      <c r="E4" s="36" t="s">
        <v>72</v>
      </c>
    </row>
    <row r="5" spans="1:5" x14ac:dyDescent="0.25">
      <c r="A5" s="41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71" t="s">
        <v>26</v>
      </c>
      <c r="B7" s="71"/>
      <c r="C7" s="71"/>
      <c r="D7" s="71"/>
      <c r="E7" s="71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4" t="s">
        <v>27</v>
      </c>
      <c r="B9" s="64"/>
      <c r="C9" s="64"/>
      <c r="D9" s="64"/>
      <c r="E9" s="64"/>
    </row>
    <row r="10" spans="1:5" ht="21" customHeight="1" x14ac:dyDescent="0.25">
      <c r="A10" s="68" t="s">
        <v>14</v>
      </c>
      <c r="B10" s="69"/>
      <c r="C10" s="69"/>
      <c r="D10" s="69"/>
      <c r="E10" s="69"/>
    </row>
    <row r="11" spans="1:5" ht="30.6" customHeight="1" x14ac:dyDescent="0.25">
      <c r="A11" s="64" t="s">
        <v>28</v>
      </c>
      <c r="B11" s="64"/>
      <c r="C11" s="64"/>
      <c r="D11" s="64"/>
      <c r="E11" s="64"/>
    </row>
    <row r="12" spans="1:5" ht="18.75" customHeight="1" x14ac:dyDescent="0.25">
      <c r="A12" s="67" t="s">
        <v>15</v>
      </c>
      <c r="B12" s="70"/>
      <c r="C12" s="70"/>
      <c r="D12" s="70"/>
      <c r="E12" s="70"/>
    </row>
    <row r="13" spans="1:5" ht="20.25" customHeight="1" x14ac:dyDescent="0.25">
      <c r="A13" s="64" t="s">
        <v>22</v>
      </c>
      <c r="B13" s="64"/>
      <c r="C13" s="64"/>
      <c r="D13" s="64"/>
      <c r="E13" s="64"/>
    </row>
    <row r="14" spans="1:5" x14ac:dyDescent="0.25">
      <c r="A14" s="67" t="s">
        <v>2</v>
      </c>
      <c r="B14" s="70"/>
      <c r="C14" s="70"/>
      <c r="D14" s="70"/>
      <c r="E14" s="70"/>
    </row>
    <row r="15" spans="1:5" x14ac:dyDescent="0.25">
      <c r="A15" s="64" t="s">
        <v>23</v>
      </c>
      <c r="B15" s="64"/>
      <c r="C15" s="64"/>
      <c r="D15" s="64"/>
      <c r="E15" s="64"/>
    </row>
    <row r="16" spans="1:5" ht="15.6" customHeight="1" x14ac:dyDescent="0.25">
      <c r="A16" s="67" t="s">
        <v>16</v>
      </c>
      <c r="B16" s="70"/>
      <c r="C16" s="70"/>
      <c r="D16" s="70"/>
      <c r="E16" s="70"/>
    </row>
    <row r="17" spans="1:7" ht="30" customHeight="1" x14ac:dyDescent="0.25">
      <c r="A17" s="64" t="s">
        <v>17</v>
      </c>
      <c r="B17" s="64"/>
      <c r="C17" s="64"/>
      <c r="D17" s="64"/>
      <c r="E17" s="64"/>
    </row>
    <row r="18" spans="1:7" ht="61.2" customHeight="1" x14ac:dyDescent="0.25">
      <c r="A18" s="64" t="s">
        <v>29</v>
      </c>
      <c r="B18" s="64"/>
      <c r="C18" s="64"/>
      <c r="D18" s="64"/>
      <c r="E18" s="64"/>
    </row>
    <row r="19" spans="1:7" ht="28.5" customHeight="1" x14ac:dyDescent="0.25">
      <c r="A19" s="62" t="s">
        <v>30</v>
      </c>
      <c r="B19" s="62"/>
      <c r="C19" s="62"/>
      <c r="D19" s="62"/>
      <c r="E19" s="62"/>
    </row>
    <row r="20" spans="1:7" x14ac:dyDescent="0.25">
      <c r="A20" s="62"/>
      <c r="B20" s="62"/>
      <c r="C20" s="62"/>
      <c r="D20" s="62"/>
      <c r="E20" s="62"/>
      <c r="F20" s="2">
        <v>639.79999999999995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2.4" x14ac:dyDescent="0.3">
      <c r="A22" s="19" t="s">
        <v>44</v>
      </c>
      <c r="B22" s="9" t="s">
        <v>45</v>
      </c>
      <c r="C22" s="3" t="s">
        <v>4</v>
      </c>
      <c r="D22" s="3">
        <v>12.8</v>
      </c>
      <c r="E22" s="8">
        <f>D22*F20*G20</f>
        <v>24568.32</v>
      </c>
    </row>
    <row r="23" spans="1:7" x14ac:dyDescent="0.25">
      <c r="A23" s="7" t="s">
        <v>42</v>
      </c>
      <c r="B23" s="9" t="s">
        <v>24</v>
      </c>
      <c r="C23" s="3" t="s">
        <v>4</v>
      </c>
      <c r="D23" s="3">
        <v>3.43</v>
      </c>
      <c r="E23" s="8">
        <f>D23*F20*G20</f>
        <v>6583.5420000000004</v>
      </c>
    </row>
    <row r="24" spans="1:7" ht="69" x14ac:dyDescent="0.25">
      <c r="A24" s="7" t="s">
        <v>57</v>
      </c>
      <c r="B24" s="9" t="s">
        <v>73</v>
      </c>
      <c r="C24" s="3" t="s">
        <v>4</v>
      </c>
      <c r="D24" s="3"/>
      <c r="E24" s="8">
        <f>790.76*3</f>
        <v>2372.2799999999997</v>
      </c>
    </row>
    <row r="25" spans="1:7" x14ac:dyDescent="0.25">
      <c r="A25" s="7" t="s">
        <v>31</v>
      </c>
      <c r="B25" s="9" t="s">
        <v>73</v>
      </c>
      <c r="C25" s="3" t="s">
        <v>33</v>
      </c>
      <c r="D25" s="3"/>
      <c r="E25" s="8">
        <v>305</v>
      </c>
    </row>
    <row r="26" spans="1:7" x14ac:dyDescent="0.25">
      <c r="A26" s="38" t="s">
        <v>74</v>
      </c>
      <c r="B26" s="42" t="s">
        <v>77</v>
      </c>
      <c r="C26" s="25" t="s">
        <v>79</v>
      </c>
      <c r="D26" s="42">
        <v>18</v>
      </c>
      <c r="E26" s="26">
        <f>D26*206.95</f>
        <v>3725.1</v>
      </c>
    </row>
    <row r="27" spans="1:7" x14ac:dyDescent="0.25">
      <c r="A27" s="38" t="s">
        <v>75</v>
      </c>
      <c r="B27" s="42" t="s">
        <v>77</v>
      </c>
      <c r="C27" s="25" t="s">
        <v>79</v>
      </c>
      <c r="D27" s="42">
        <v>6</v>
      </c>
      <c r="E27" s="26">
        <f t="shared" ref="E27:E28" si="0">D27*206.95</f>
        <v>1241.6999999999998</v>
      </c>
    </row>
    <row r="28" spans="1:7" x14ac:dyDescent="0.25">
      <c r="A28" s="38" t="s">
        <v>76</v>
      </c>
      <c r="B28" s="42" t="s">
        <v>78</v>
      </c>
      <c r="C28" s="25" t="s">
        <v>79</v>
      </c>
      <c r="D28" s="42">
        <v>4</v>
      </c>
      <c r="E28" s="26">
        <f t="shared" si="0"/>
        <v>827.8</v>
      </c>
    </row>
    <row r="29" spans="1:7" s="14" customFormat="1" x14ac:dyDescent="0.25">
      <c r="A29" s="10" t="s">
        <v>25</v>
      </c>
      <c r="B29" s="11"/>
      <c r="C29" s="12"/>
      <c r="D29" s="12"/>
      <c r="E29" s="13">
        <f>SUM(E22:E28)</f>
        <v>39623.741999999998</v>
      </c>
    </row>
    <row r="31" spans="1:7" ht="40.5" customHeight="1" x14ac:dyDescent="0.25">
      <c r="A31" s="63" t="s">
        <v>101</v>
      </c>
      <c r="B31" s="63"/>
      <c r="C31" s="63"/>
      <c r="D31" s="63"/>
      <c r="E31" s="63"/>
    </row>
    <row r="32" spans="1:7" ht="33.75" customHeight="1" x14ac:dyDescent="0.25">
      <c r="A32" s="64" t="s">
        <v>21</v>
      </c>
      <c r="B32" s="64"/>
      <c r="C32" s="64"/>
      <c r="D32" s="64"/>
      <c r="E32" s="64"/>
    </row>
    <row r="33" spans="1:5" x14ac:dyDescent="0.25">
      <c r="A33" s="64" t="s">
        <v>20</v>
      </c>
      <c r="B33" s="64"/>
      <c r="C33" s="64"/>
      <c r="D33" s="64"/>
      <c r="E33" s="64"/>
    </row>
    <row r="34" spans="1:5" ht="34.5" customHeight="1" x14ac:dyDescent="0.25">
      <c r="A34" s="64" t="s">
        <v>34</v>
      </c>
      <c r="B34" s="64"/>
      <c r="C34" s="64"/>
      <c r="D34" s="64"/>
      <c r="E34" s="64"/>
    </row>
    <row r="35" spans="1:5" ht="16.5" customHeight="1" x14ac:dyDescent="0.25">
      <c r="A35" s="64" t="s">
        <v>18</v>
      </c>
      <c r="B35" s="64"/>
      <c r="C35" s="64"/>
      <c r="D35" s="64"/>
      <c r="E35" s="64"/>
    </row>
    <row r="36" spans="1:5" x14ac:dyDescent="0.25">
      <c r="A36" s="65" t="s">
        <v>5</v>
      </c>
      <c r="B36" s="65"/>
      <c r="C36" s="65"/>
      <c r="D36" s="65"/>
      <c r="E36" s="65"/>
    </row>
    <row r="37" spans="1:5" x14ac:dyDescent="0.25">
      <c r="A37" s="64" t="s">
        <v>18</v>
      </c>
      <c r="B37" s="64"/>
      <c r="C37" s="64"/>
      <c r="D37" s="64"/>
      <c r="E37" s="64"/>
    </row>
    <row r="38" spans="1:5" x14ac:dyDescent="0.25">
      <c r="A38" s="66" t="s">
        <v>35</v>
      </c>
      <c r="B38" s="66"/>
      <c r="C38" s="66"/>
      <c r="D38" s="66"/>
      <c r="E38" s="66"/>
    </row>
    <row r="39" spans="1:5" x14ac:dyDescent="0.25">
      <c r="B39" s="61" t="s">
        <v>19</v>
      </c>
      <c r="C39" s="61"/>
      <c r="D39" s="61"/>
      <c r="E39" s="6" t="s">
        <v>6</v>
      </c>
    </row>
    <row r="40" spans="1:5" x14ac:dyDescent="0.25">
      <c r="A40" s="40"/>
      <c r="B40" s="40"/>
      <c r="C40" s="40"/>
      <c r="D40" s="40"/>
      <c r="E40" s="40"/>
    </row>
    <row r="41" spans="1:5" x14ac:dyDescent="0.25">
      <c r="A41" s="66" t="s">
        <v>36</v>
      </c>
      <c r="B41" s="66"/>
      <c r="C41" s="66"/>
      <c r="D41" s="66"/>
      <c r="E41" s="66"/>
    </row>
    <row r="42" spans="1:5" x14ac:dyDescent="0.25">
      <c r="B42" s="61" t="s">
        <v>19</v>
      </c>
      <c r="C42" s="61"/>
      <c r="D42" s="61"/>
      <c r="E42" s="6" t="s">
        <v>6</v>
      </c>
    </row>
    <row r="45" spans="1:5" x14ac:dyDescent="0.25">
      <c r="A45" s="2" t="s">
        <v>41</v>
      </c>
    </row>
    <row r="46" spans="1:5" x14ac:dyDescent="0.25">
      <c r="A46" s="14" t="s">
        <v>37</v>
      </c>
    </row>
    <row r="47" spans="1:5" x14ac:dyDescent="0.25">
      <c r="A47" s="2" t="s">
        <v>43</v>
      </c>
      <c r="B47" s="15">
        <f>'3кв'!B50</f>
        <v>-16062.59599999999</v>
      </c>
    </row>
    <row r="48" spans="1:5" x14ac:dyDescent="0.25">
      <c r="A48" s="17" t="s">
        <v>70</v>
      </c>
      <c r="B48" s="16"/>
    </row>
    <row r="49" spans="1:6" x14ac:dyDescent="0.25">
      <c r="A49" s="2" t="s">
        <v>39</v>
      </c>
      <c r="B49" s="16">
        <v>40401.699999999997</v>
      </c>
      <c r="F49" s="20"/>
    </row>
    <row r="50" spans="1:6" ht="27.6" x14ac:dyDescent="0.25">
      <c r="A50" s="39" t="s">
        <v>40</v>
      </c>
      <c r="B50" s="16">
        <f>E29</f>
        <v>39623.741999999998</v>
      </c>
    </row>
    <row r="51" spans="1:6" x14ac:dyDescent="0.25">
      <c r="A51" s="14" t="s">
        <v>38</v>
      </c>
      <c r="B51" s="18">
        <f>B47+B49-B50</f>
        <v>-15284.637999999992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6:E36"/>
    <mergeCell ref="A15:E15"/>
    <mergeCell ref="A16:E16"/>
    <mergeCell ref="A17:E17"/>
    <mergeCell ref="A18:E18"/>
    <mergeCell ref="A19:E19"/>
    <mergeCell ref="A20:E20"/>
    <mergeCell ref="A31:E31"/>
    <mergeCell ref="A32:E32"/>
    <mergeCell ref="A33:E33"/>
    <mergeCell ref="A34:E34"/>
    <mergeCell ref="A35:E35"/>
    <mergeCell ref="A37:E37"/>
    <mergeCell ref="A38:E38"/>
    <mergeCell ref="B39:D39"/>
    <mergeCell ref="A41:E41"/>
    <mergeCell ref="B42:D4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16" zoomScaleNormal="100" zoomScaleSheetLayoutView="100" workbookViewId="0">
      <selection activeCell="C25" sqref="C25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78" t="s">
        <v>80</v>
      </c>
      <c r="B1" s="78"/>
      <c r="C1" s="78"/>
      <c r="D1" s="43"/>
    </row>
    <row r="2" spans="1:5" ht="15.6" x14ac:dyDescent="0.3">
      <c r="A2" s="79" t="s">
        <v>81</v>
      </c>
      <c r="B2" s="79"/>
      <c r="C2" s="79"/>
      <c r="D2" s="1"/>
    </row>
    <row r="3" spans="1:5" ht="15.6" x14ac:dyDescent="0.3">
      <c r="A3" s="79" t="s">
        <v>82</v>
      </c>
      <c r="B3" s="79"/>
      <c r="C3" s="79"/>
      <c r="D3" s="1"/>
    </row>
    <row r="4" spans="1:5" ht="15.6" x14ac:dyDescent="0.3">
      <c r="A4" s="78" t="s">
        <v>98</v>
      </c>
      <c r="B4" s="78"/>
      <c r="C4" s="78"/>
      <c r="D4" s="43"/>
    </row>
    <row r="5" spans="1:5" ht="15.6" x14ac:dyDescent="0.3">
      <c r="A5" s="77"/>
      <c r="B5" s="77"/>
      <c r="C5" s="77"/>
      <c r="D5" s="1"/>
    </row>
    <row r="6" spans="1:5" ht="15.6" x14ac:dyDescent="0.3">
      <c r="A6" s="1"/>
      <c r="B6" s="44" t="s">
        <v>83</v>
      </c>
      <c r="C6" s="45">
        <f>'1кв'!B46</f>
        <v>2049.59</v>
      </c>
      <c r="D6" s="46"/>
    </row>
    <row r="7" spans="1:5" ht="15.6" x14ac:dyDescent="0.3">
      <c r="A7" s="1"/>
      <c r="B7" s="44" t="s">
        <v>99</v>
      </c>
      <c r="C7" s="45"/>
      <c r="D7" s="46"/>
    </row>
    <row r="8" spans="1:5" ht="15.6" x14ac:dyDescent="0.3">
      <c r="A8" s="47" t="s">
        <v>84</v>
      </c>
      <c r="B8" s="44" t="s">
        <v>85</v>
      </c>
      <c r="C8" s="48">
        <f>'1кв'!B48+'2кв'!B48+'3кв'!B48+'4кв'!B49</f>
        <v>142394.02000000002</v>
      </c>
      <c r="D8" s="49"/>
    </row>
    <row r="9" spans="1:5" ht="15.6" x14ac:dyDescent="0.3">
      <c r="A9" s="27"/>
      <c r="B9" s="44" t="s">
        <v>86</v>
      </c>
      <c r="C9" s="50">
        <f>SUM(C8:C8)</f>
        <v>142394.02000000002</v>
      </c>
      <c r="D9" s="46"/>
    </row>
    <row r="10" spans="1:5" ht="15.6" x14ac:dyDescent="0.3">
      <c r="A10" s="1"/>
      <c r="B10" s="80"/>
      <c r="C10" s="80"/>
      <c r="D10" s="51"/>
    </row>
    <row r="11" spans="1:5" ht="15.6" x14ac:dyDescent="0.3">
      <c r="A11" s="1" t="s">
        <v>87</v>
      </c>
      <c r="B11" s="19" t="s">
        <v>88</v>
      </c>
      <c r="C11" s="52">
        <f>'1кв'!E22+'2кв'!E22+'3кв'!E22+'4кв'!E22</f>
        <v>95701.284000000014</v>
      </c>
      <c r="D11" s="51"/>
    </row>
    <row r="12" spans="1:5" ht="15.6" x14ac:dyDescent="0.3">
      <c r="A12" s="1"/>
      <c r="B12" s="7" t="s">
        <v>42</v>
      </c>
      <c r="C12" s="52">
        <f>'1кв'!E23+'2кв'!E23+'3кв'!E23+'4кв'!E23</f>
        <v>25835.124</v>
      </c>
      <c r="D12" s="51"/>
      <c r="E12" s="53"/>
    </row>
    <row r="13" spans="1:5" ht="41.4" x14ac:dyDescent="0.3">
      <c r="B13" s="7" t="s">
        <v>57</v>
      </c>
      <c r="C13" s="52">
        <f>'1кв'!E24+'2кв'!E24+'3кв'!E24+'4кв'!E24</f>
        <v>7290.12</v>
      </c>
      <c r="D13" s="51"/>
    </row>
    <row r="14" spans="1:5" ht="15.6" x14ac:dyDescent="0.3">
      <c r="A14" s="1"/>
      <c r="B14" s="7" t="s">
        <v>31</v>
      </c>
      <c r="C14" s="52">
        <f>'1кв'!E25+'2кв'!E25+'3кв'!E25+'4кв'!E25</f>
        <v>1043.8200000000002</v>
      </c>
      <c r="D14" s="51"/>
    </row>
    <row r="15" spans="1:5" ht="15.6" x14ac:dyDescent="0.3">
      <c r="A15" s="1"/>
      <c r="B15" s="54" t="s">
        <v>100</v>
      </c>
      <c r="C15" s="55">
        <f>1*197.1+32*206.95</f>
        <v>6819.5</v>
      </c>
      <c r="D15" s="51"/>
    </row>
    <row r="16" spans="1:5" ht="15.6" x14ac:dyDescent="0.3">
      <c r="A16" s="1"/>
      <c r="B16" s="56" t="s">
        <v>89</v>
      </c>
      <c r="C16" s="55">
        <f>SUM(C17:C19)</f>
        <v>23038.400000000001</v>
      </c>
      <c r="D16" s="51"/>
    </row>
    <row r="17" spans="1:5" ht="15.6" x14ac:dyDescent="0.3">
      <c r="A17" s="1"/>
      <c r="B17" s="32" t="s">
        <v>48</v>
      </c>
      <c r="C17" s="60">
        <v>2000</v>
      </c>
      <c r="D17" s="51"/>
    </row>
    <row r="18" spans="1:5" ht="15.6" x14ac:dyDescent="0.3">
      <c r="A18" s="1"/>
      <c r="B18" s="38" t="s">
        <v>59</v>
      </c>
      <c r="C18" s="60">
        <f>'2кв'!E26</f>
        <v>5138.3999999999996</v>
      </c>
      <c r="D18" s="51"/>
    </row>
    <row r="19" spans="1:5" ht="15.6" x14ac:dyDescent="0.3">
      <c r="A19" s="1"/>
      <c r="B19" s="32" t="s">
        <v>68</v>
      </c>
      <c r="C19" s="26">
        <f>'3кв'!E27</f>
        <v>15900</v>
      </c>
      <c r="D19" s="51"/>
    </row>
    <row r="20" spans="1:5" ht="15.6" x14ac:dyDescent="0.3">
      <c r="A20" s="1"/>
      <c r="B20" s="57" t="s">
        <v>90</v>
      </c>
      <c r="C20" s="58">
        <f>SUM(C11:C16)</f>
        <v>159728.24799999999</v>
      </c>
      <c r="D20" s="51"/>
      <c r="E20" s="53"/>
    </row>
    <row r="21" spans="1:5" ht="15.6" x14ac:dyDescent="0.3">
      <c r="A21" s="1"/>
      <c r="B21" s="59" t="s">
        <v>91</v>
      </c>
      <c r="C21" s="58">
        <f>C6+C9-C20</f>
        <v>-15284.637999999977</v>
      </c>
      <c r="D21" s="51"/>
    </row>
    <row r="22" spans="1:5" ht="15.6" x14ac:dyDescent="0.3">
      <c r="A22" s="1"/>
      <c r="B22" s="47"/>
      <c r="C22" s="47"/>
      <c r="D22" s="51"/>
    </row>
    <row r="23" spans="1:5" ht="15.6" x14ac:dyDescent="0.3">
      <c r="A23" s="1"/>
      <c r="B23" s="47"/>
      <c r="C23" s="47"/>
      <c r="D23" s="51"/>
    </row>
    <row r="24" spans="1:5" ht="15.6" x14ac:dyDescent="0.3">
      <c r="A24" s="1"/>
      <c r="B24" s="47"/>
      <c r="C24" s="47"/>
      <c r="D24" s="51"/>
    </row>
    <row r="25" spans="1:5" ht="15.6" x14ac:dyDescent="0.3">
      <c r="A25" s="47" t="s">
        <v>92</v>
      </c>
      <c r="C25" s="47"/>
      <c r="D25" s="51"/>
    </row>
    <row r="26" spans="1:5" ht="15.6" x14ac:dyDescent="0.3">
      <c r="A26" s="1"/>
      <c r="B26" s="47"/>
      <c r="C26" s="47"/>
      <c r="D26" s="51"/>
    </row>
    <row r="27" spans="1:5" ht="15.6" x14ac:dyDescent="0.3">
      <c r="A27" s="1"/>
      <c r="B27" s="47"/>
      <c r="C27" s="47"/>
      <c r="D27" s="51"/>
    </row>
    <row r="28" spans="1:5" ht="15.6" x14ac:dyDescent="0.3">
      <c r="A28" s="1" t="s">
        <v>93</v>
      </c>
      <c r="B28" s="47" t="s">
        <v>94</v>
      </c>
      <c r="C28" s="47"/>
      <c r="D28" s="51"/>
    </row>
    <row r="29" spans="1:5" ht="15.6" x14ac:dyDescent="0.3">
      <c r="A29" s="1"/>
      <c r="B29" s="47" t="s">
        <v>95</v>
      </c>
      <c r="C29" s="47"/>
      <c r="D29" s="51"/>
    </row>
    <row r="30" spans="1:5" ht="15.6" x14ac:dyDescent="0.3">
      <c r="A30" s="1"/>
      <c r="B30" s="47" t="s">
        <v>96</v>
      </c>
      <c r="C30" s="47"/>
      <c r="D30" s="51"/>
    </row>
    <row r="31" spans="1:5" ht="15.6" x14ac:dyDescent="0.3">
      <c r="A31" s="1"/>
      <c r="B31" s="47"/>
      <c r="C31" s="47"/>
      <c r="D31" s="51"/>
    </row>
    <row r="32" spans="1:5" ht="15.6" x14ac:dyDescent="0.3">
      <c r="A32" s="1"/>
      <c r="B32" s="47"/>
      <c r="C32" s="47"/>
      <c r="D32" s="51"/>
    </row>
    <row r="33" spans="1:4" ht="15.6" x14ac:dyDescent="0.3">
      <c r="A33" s="77" t="s">
        <v>97</v>
      </c>
      <c r="B33" s="77"/>
      <c r="C33" s="77"/>
      <c r="D33" s="51"/>
    </row>
    <row r="34" spans="1:4" ht="15.6" x14ac:dyDescent="0.3">
      <c r="A34" s="1"/>
      <c r="B34" s="47"/>
      <c r="C34" s="47"/>
      <c r="D34" s="51"/>
    </row>
    <row r="35" spans="1:4" ht="15.6" x14ac:dyDescent="0.3">
      <c r="A35" s="1"/>
      <c r="B35" s="47"/>
      <c r="C35" s="47"/>
      <c r="D35" s="51"/>
    </row>
    <row r="36" spans="1:4" ht="15.6" x14ac:dyDescent="0.3">
      <c r="A36" s="1"/>
      <c r="B36" s="47"/>
      <c r="C36" s="47"/>
      <c r="D36" s="51"/>
    </row>
    <row r="37" spans="1:4" ht="15.6" x14ac:dyDescent="0.3">
      <c r="A37" s="1"/>
      <c r="B37" s="47"/>
      <c r="C37" s="47"/>
      <c r="D37" s="51"/>
    </row>
  </sheetData>
  <mergeCells count="7">
    <mergeCell ref="A33:C33"/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2021-03-15T13:48:19Z</dcterms:modified>
</cp:coreProperties>
</file>