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 activeTab="4"/>
  </bookViews>
  <sheets>
    <sheet name="1кв" sheetId="14" r:id="rId1"/>
    <sheet name="2кв" sheetId="15" r:id="rId2"/>
    <sheet name="3кв" sheetId="16" r:id="rId3"/>
    <sheet name="4кв" sheetId="17" r:id="rId4"/>
    <sheet name="отчет" sheetId="18" r:id="rId5"/>
  </sheets>
  <definedNames>
    <definedName name="_xlnm.Print_Area" localSheetId="0">'1кв'!$A$1:$E$49</definedName>
    <definedName name="_xlnm.Print_Area" localSheetId="1">'2кв'!$A$1:$E$49</definedName>
    <definedName name="_xlnm.Print_Area" localSheetId="2">'3кв'!$A$1:$E$50</definedName>
    <definedName name="_xlnm.Print_Area" localSheetId="3">'4кв'!$A$1:$E$49</definedName>
    <definedName name="_xlnm.Print_Area" localSheetId="4">отчет!$A$1:$C$36</definedName>
  </definedNames>
  <calcPr calcId="145621"/>
</workbook>
</file>

<file path=xl/calcChain.xml><?xml version="1.0" encoding="utf-8"?>
<calcChain xmlns="http://schemas.openxmlformats.org/spreadsheetml/2006/main">
  <c r="C16" i="18" l="1"/>
  <c r="C20" i="18"/>
  <c r="C19" i="18"/>
  <c r="C18" i="18"/>
  <c r="C17" i="18"/>
  <c r="C13" i="18"/>
  <c r="C14" i="18"/>
  <c r="C12" i="18"/>
  <c r="C11" i="18"/>
  <c r="C8" i="18"/>
  <c r="C6" i="18"/>
  <c r="C9" i="18"/>
  <c r="C21" i="18" l="1"/>
  <c r="C22" i="18" s="1"/>
  <c r="B45" i="17" l="1"/>
  <c r="E25" i="17" l="1"/>
  <c r="E23" i="17"/>
  <c r="E27" i="17" s="1"/>
  <c r="B48" i="17" s="1"/>
  <c r="E22" i="17"/>
  <c r="B49" i="17" l="1"/>
  <c r="B46" i="16"/>
  <c r="E25" i="16"/>
  <c r="E23" i="16"/>
  <c r="E22" i="16"/>
  <c r="E28" i="16" s="1"/>
  <c r="B49" i="16" l="1"/>
  <c r="B50" i="16" s="1"/>
  <c r="E27" i="15"/>
  <c r="E27" i="14"/>
  <c r="E25" i="15" l="1"/>
  <c r="E23" i="15"/>
  <c r="D22" i="15"/>
  <c r="E22" i="15" s="1"/>
  <c r="B48" i="15" s="1"/>
  <c r="E23" i="14" l="1"/>
  <c r="D22" i="14"/>
  <c r="E24" i="14" l="1"/>
  <c r="E22" i="14"/>
  <c r="B48" i="14" l="1"/>
  <c r="B49" i="14" l="1"/>
  <c r="B45" i="15" s="1"/>
  <c r="B49" i="15" s="1"/>
</calcChain>
</file>

<file path=xl/sharedStrings.xml><?xml version="1.0" encoding="utf-8"?>
<sst xmlns="http://schemas.openxmlformats.org/spreadsheetml/2006/main" count="271" uniqueCount="96">
  <si>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</si>
  <si>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</si>
  <si>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</si>
  <si>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</si>
  <si>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</si>
  <si>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</si>
  <si>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</si>
  <si>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</si>
  <si>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</si>
  <si>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</si>
  <si>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</si>
  <si>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</si>
  <si>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</si>
  <si>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</si>
  <si>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</si>
  <si>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</si>
  <si>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</si>
  <si>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</si>
  <si>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</si>
  <si>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</si>
  <si>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</si>
  <si>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</si>
  <si>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</si>
  <si>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</si>
  <si>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</si>
  <si>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</si>
  <si>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Пятилетки, д. 73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</si>
  <si>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Архипенко Раисы Михайловны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</si>
  <si>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№51 от 01.11.2013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</si>
  <si>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№51  от   01.11.2013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</si>
  <si>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№73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Пятилетки</t>
    </r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</si>
  <si>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</si>
  <si>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</si>
  <si>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Архипенко Р.М.</t>
  </si>
  <si>
    <t>Стоимость материалов</t>
  </si>
  <si>
    <t>1 квартал</t>
  </si>
  <si>
    <t>руб.</t>
  </si>
  <si>
    <t>Информация для собственников:</t>
  </si>
  <si>
    <t>Оплачено , руб</t>
  </si>
  <si>
    <t>Расходы по содержанию и тек.ремонту, руб.</t>
  </si>
  <si>
    <t>Общая площадь квартир - 281,1м2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</si>
  <si>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</si>
  <si>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</si>
  <si>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</si>
  <si>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</si>
  <si>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>Предъявлено населению 18535,74 руб.</t>
  </si>
  <si>
    <t>Услуги по содержанию многоквартирного дома</t>
  </si>
  <si>
    <t>за 1 квартал 2020г.</t>
  </si>
  <si>
    <t>"31" 03 2020 г.</t>
  </si>
  <si>
    <t>с 26.03 по 31.03</t>
  </si>
  <si>
    <t>Обработка подъездов хлорсодержащими растворами  опрыскивание 1 раз в неделю</t>
  </si>
  <si>
    <t>Услуги по содержанию многоквартирного дома перерасчет за период с 01.07.2019 по 31.12.2019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</si>
  <si>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одна тысяча девятьсот восемь рублей 17 копеек</t>
    </r>
  </si>
  <si>
    <t>за 2 квартал 2020 года</t>
  </si>
  <si>
    <t>"30" 06 2020 г.</t>
  </si>
  <si>
    <t>2 квартал</t>
  </si>
  <si>
    <t>Обработка подъездов хлорсодержащими растворами опрыскивание 1 раз в неделю</t>
  </si>
  <si>
    <t>Ремонт вентканалов (смета)</t>
  </si>
  <si>
    <t>май</t>
  </si>
  <si>
    <t>2шт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</si>
  <si>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шестьдесят одна тысяча сорок три рубля 42 копейки</t>
    </r>
  </si>
  <si>
    <t>Окраска скамеек (смета)</t>
  </si>
  <si>
    <t>Окраска дверного косяка (смета)</t>
  </si>
  <si>
    <t>июль</t>
  </si>
  <si>
    <t>Предъявлено населению 16494,93 руб.</t>
  </si>
  <si>
    <t>3 квартал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</si>
  <si>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восемь тысяч пятьсот шестьдесят четыре рубля 34 копейки</t>
    </r>
  </si>
  <si>
    <t>за 3 квартал 2020 года</t>
  </si>
  <si>
    <t>"30" 09 2020 г.</t>
  </si>
  <si>
    <t>за 4 квартал 2020 года</t>
  </si>
  <si>
    <t>"31" 12 2020 г.</t>
  </si>
  <si>
    <t>Устройство навесов на приямки (смета)</t>
  </si>
  <si>
    <t>ноябрь</t>
  </si>
  <si>
    <t>4 квартал</t>
  </si>
  <si>
    <t xml:space="preserve">           2. Всего за период с "01" 10 2020 г. по "31" 12 2020 г. выполнено работ (оказано услуг) на общую сумму двадцать одна тысяча шестьсот пятьдесят девять рублей 52 копейки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</si>
  <si>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</si>
  <si>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</si>
  <si>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</si>
  <si>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</si>
  <si>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</si>
  <si>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</si>
  <si>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</si>
  <si>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</si>
  <si>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</si>
  <si>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</si>
  <si>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</si>
  <si>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</si>
  <si>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</si>
  <si>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</si>
  <si>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</si>
  <si>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20210 год.</t>
  </si>
  <si>
    <t>Предложение по структуре тарифа на 2021 год.</t>
  </si>
  <si>
    <t>по ж.д. ул.Пятилетки, д.73</t>
  </si>
  <si>
    <t>Начислено всего 70061,34</t>
  </si>
  <si>
    <t>Непредвиденные работы 0 ч/ч</t>
  </si>
  <si>
    <t>Председатель совета дома_____________________________________________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</si>
</sst>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13" fillId="0" borderId="4" xfId="0" applyFont="1" applyBorder="1" applyAlignment="1">
      <alignment horizontal="left" wrapText="1"/>
    </xf>
    <xf numFmtId="0" fontId="13" fillId="0" borderId="5" xfId="2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12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4" fillId="2" borderId="6" xfId="0" applyFont="1" applyFill="1" applyBorder="1" applyAlignment="1">
      <alignment horizontal="left" wrapText="1"/>
    </xf>
    <xf numFmtId="0" fontId="13" fillId="0" borderId="5" xfId="0" applyFont="1" applyBorder="1" applyAlignment="1">
      <alignment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3" fillId="0" borderId="1" xfId="0" applyFont="1" applyBorder="1" applyAlignment="1">
      <alignment wrapText="1"/>
    </xf>
    <xf numFmtId="165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2" borderId="1" xfId="0" applyNumberFormat="1" applyFont="1" applyFill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</cellXfs>
  <cellStyles count="3">
    <cellStyle name="Обычный" xfId="0" builtinId="0"/>
    <cellStyle name="Обычный_37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5" zoomScaleNormal="100" zoomScaleSheetLayoutView="100" workbookViewId="0">
      <selection activeCell="A26" sqref="A26"/>
    </sheetView>
  </sheetViews>
  <sheetFormatPr defaultColWidth="9.109375" defaultRowHeight="13.8" x14ac:dyDescent="0.25"/>
  <cols>
    <col min="1" max="1" width="32.664062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2.33203125" style="2" customWidth="1"/>
    <col min="9" max="16384" width="9.109375" style="2"/>
  </cols>
  <sheetData>
    <row r="1" spans="1:5" ht="15.6" x14ac:dyDescent="0.25">
      <c r="A1" s="47" t="s">
        <v>11</v>
      </c>
      <c r="B1" s="47"/>
      <c r="C1" s="47"/>
      <c r="D1" s="47"/>
      <c r="E1" s="47"/>
    </row>
    <row r="2" spans="1:5" ht="36" customHeight="1" x14ac:dyDescent="0.3">
      <c r="A2" s="48" t="s">
        <v>12</v>
      </c>
      <c r="B2" s="49"/>
      <c r="C2" s="49"/>
      <c r="D2" s="49"/>
      <c r="E2" s="49"/>
    </row>
    <row r="3" spans="1:5" ht="15.6" x14ac:dyDescent="0.3">
      <c r="A3" s="48" t="s">
        <v>47</v>
      </c>
      <c r="B3" s="48"/>
      <c r="C3" s="48"/>
      <c r="D3" s="48"/>
      <c r="E3" s="48"/>
    </row>
    <row r="4" spans="1:5" s="1" customFormat="1" ht="15.6" customHeight="1" x14ac:dyDescent="0.3">
      <c r="A4" s="30" t="s">
        <v>13</v>
      </c>
      <c r="B4" s="25"/>
      <c r="C4" s="25"/>
      <c r="D4" s="54" t="s">
        <v>48</v>
      </c>
      <c r="E4" s="54"/>
    </row>
    <row r="5" spans="1:5" x14ac:dyDescent="0.25">
      <c r="A5" s="22"/>
      <c r="B5" s="4"/>
      <c r="C5" s="4"/>
      <c r="D5" s="4"/>
      <c r="E5" s="4"/>
    </row>
    <row r="6" spans="1:5" x14ac:dyDescent="0.25">
      <c r="A6" s="50" t="s">
        <v>0</v>
      </c>
      <c r="B6" s="50"/>
      <c r="C6" s="50"/>
      <c r="D6" s="50"/>
      <c r="E6" s="50"/>
    </row>
    <row r="7" spans="1:5" x14ac:dyDescent="0.25">
      <c r="A7" s="51" t="s">
        <v>26</v>
      </c>
      <c r="B7" s="51"/>
      <c r="C7" s="51"/>
      <c r="D7" s="51"/>
      <c r="E7" s="51"/>
    </row>
    <row r="8" spans="1:5" x14ac:dyDescent="0.25">
      <c r="A8" s="45" t="s">
        <v>1</v>
      </c>
      <c r="B8" s="45"/>
      <c r="C8" s="45"/>
      <c r="D8" s="45"/>
      <c r="E8" s="45"/>
    </row>
    <row r="9" spans="1:5" x14ac:dyDescent="0.25">
      <c r="A9" s="50" t="s">
        <v>27</v>
      </c>
      <c r="B9" s="50"/>
      <c r="C9" s="50"/>
      <c r="D9" s="50"/>
      <c r="E9" s="50"/>
    </row>
    <row r="10" spans="1:5" ht="24.6" customHeight="1" x14ac:dyDescent="0.25">
      <c r="A10" s="52" t="s">
        <v>14</v>
      </c>
      <c r="B10" s="53"/>
      <c r="C10" s="53"/>
      <c r="D10" s="53"/>
      <c r="E10" s="53"/>
    </row>
    <row r="11" spans="1:5" ht="29.25" customHeight="1" x14ac:dyDescent="0.25">
      <c r="A11" s="50" t="s">
        <v>28</v>
      </c>
      <c r="B11" s="50"/>
      <c r="C11" s="50"/>
      <c r="D11" s="50"/>
      <c r="E11" s="50"/>
    </row>
    <row r="12" spans="1:5" ht="17.25" customHeight="1" x14ac:dyDescent="0.25">
      <c r="A12" s="45" t="s">
        <v>15</v>
      </c>
      <c r="B12" s="46"/>
      <c r="C12" s="46"/>
      <c r="D12" s="46"/>
      <c r="E12" s="46"/>
    </row>
    <row r="13" spans="1:5" ht="21" customHeight="1" x14ac:dyDescent="0.25">
      <c r="A13" s="50" t="s">
        <v>22</v>
      </c>
      <c r="B13" s="50"/>
      <c r="C13" s="50"/>
      <c r="D13" s="50"/>
      <c r="E13" s="50"/>
    </row>
    <row r="14" spans="1:5" ht="18.75" customHeight="1" x14ac:dyDescent="0.25">
      <c r="A14" s="45" t="s">
        <v>2</v>
      </c>
      <c r="B14" s="46"/>
      <c r="C14" s="46"/>
      <c r="D14" s="46"/>
      <c r="E14" s="46"/>
    </row>
    <row r="15" spans="1:5" ht="18" customHeight="1" x14ac:dyDescent="0.25">
      <c r="A15" s="50" t="s">
        <v>23</v>
      </c>
      <c r="B15" s="50"/>
      <c r="C15" s="50"/>
      <c r="D15" s="50"/>
      <c r="E15" s="50"/>
    </row>
    <row r="16" spans="1:5" x14ac:dyDescent="0.25">
      <c r="A16" s="45" t="s">
        <v>16</v>
      </c>
      <c r="B16" s="46"/>
      <c r="C16" s="46"/>
      <c r="D16" s="46"/>
      <c r="E16" s="46"/>
    </row>
    <row r="17" spans="1:8" ht="30" customHeight="1" x14ac:dyDescent="0.25">
      <c r="A17" s="50" t="s">
        <v>17</v>
      </c>
      <c r="B17" s="50"/>
      <c r="C17" s="50"/>
      <c r="D17" s="50"/>
      <c r="E17" s="50"/>
    </row>
    <row r="18" spans="1:8" x14ac:dyDescent="0.25">
      <c r="A18" s="50" t="s">
        <v>29</v>
      </c>
      <c r="B18" s="50"/>
      <c r="C18" s="50"/>
      <c r="D18" s="50"/>
      <c r="E18" s="50"/>
    </row>
    <row r="19" spans="1:8" ht="33.6" customHeight="1" x14ac:dyDescent="0.25">
      <c r="A19" s="56" t="s">
        <v>30</v>
      </c>
      <c r="B19" s="56"/>
      <c r="C19" s="56"/>
      <c r="D19" s="56"/>
      <c r="E19" s="56"/>
    </row>
    <row r="20" spans="1:8" ht="22.5" customHeight="1" x14ac:dyDescent="0.25">
      <c r="A20" s="56"/>
      <c r="B20" s="56"/>
      <c r="C20" s="56"/>
      <c r="D20" s="56"/>
      <c r="E20" s="56"/>
      <c r="F20" s="2">
        <v>281.10000000000002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20" t="s">
        <v>46</v>
      </c>
      <c r="B22" s="8" t="s">
        <v>44</v>
      </c>
      <c r="C22" s="3" t="s">
        <v>4</v>
      </c>
      <c r="D22" s="3">
        <f>5.16</f>
        <v>5.16</v>
      </c>
      <c r="E22" s="7">
        <f>D22*F20*G20</f>
        <v>4351.4279999999999</v>
      </c>
    </row>
    <row r="23" spans="1:8" ht="55.2" x14ac:dyDescent="0.25">
      <c r="A23" s="20" t="s">
        <v>51</v>
      </c>
      <c r="B23" s="8" t="s">
        <v>44</v>
      </c>
      <c r="C23" s="3" t="s">
        <v>4</v>
      </c>
      <c r="D23" s="3">
        <v>-3</v>
      </c>
      <c r="E23" s="32">
        <f>D23*F20*6</f>
        <v>-5059.8</v>
      </c>
    </row>
    <row r="24" spans="1:8" x14ac:dyDescent="0.25">
      <c r="A24" s="6" t="s">
        <v>41</v>
      </c>
      <c r="B24" s="8" t="s">
        <v>24</v>
      </c>
      <c r="C24" s="3" t="s">
        <v>4</v>
      </c>
      <c r="D24" s="3">
        <v>3</v>
      </c>
      <c r="E24" s="7">
        <f>D24*F20*3</f>
        <v>2529.9</v>
      </c>
    </row>
    <row r="25" spans="1:8" x14ac:dyDescent="0.25">
      <c r="A25" s="6" t="s">
        <v>34</v>
      </c>
      <c r="B25" s="8" t="s">
        <v>35</v>
      </c>
      <c r="C25" s="3" t="s">
        <v>36</v>
      </c>
      <c r="D25" s="3"/>
      <c r="E25" s="7">
        <v>0</v>
      </c>
    </row>
    <row r="26" spans="1:8" ht="41.4" x14ac:dyDescent="0.25">
      <c r="A26" s="6" t="s">
        <v>50</v>
      </c>
      <c r="B26" s="31" t="s">
        <v>49</v>
      </c>
      <c r="C26" s="3" t="s">
        <v>4</v>
      </c>
      <c r="D26" s="3">
        <v>0</v>
      </c>
      <c r="E26" s="7">
        <v>86.64</v>
      </c>
    </row>
    <row r="27" spans="1:8" s="13" customFormat="1" ht="14.25" customHeight="1" x14ac:dyDescent="0.25">
      <c r="A27" s="9" t="s">
        <v>25</v>
      </c>
      <c r="B27" s="10"/>
      <c r="C27" s="11"/>
      <c r="D27" s="11"/>
      <c r="E27" s="12">
        <f>SUM(E22:E26)</f>
        <v>1908.1679999999999</v>
      </c>
    </row>
    <row r="29" spans="1:8" ht="41.25" customHeight="1" x14ac:dyDescent="0.25">
      <c r="A29" s="57" t="s">
        <v>52</v>
      </c>
      <c r="B29" s="57"/>
      <c r="C29" s="57"/>
      <c r="D29" s="57"/>
      <c r="E29" s="57"/>
    </row>
    <row r="30" spans="1:8" ht="34.5" customHeight="1" x14ac:dyDescent="0.25">
      <c r="A30" s="50" t="s">
        <v>21</v>
      </c>
      <c r="B30" s="50"/>
      <c r="C30" s="50"/>
      <c r="D30" s="50"/>
      <c r="E30" s="50"/>
    </row>
    <row r="31" spans="1:8" ht="15.75" customHeight="1" x14ac:dyDescent="0.25">
      <c r="A31" s="50" t="s">
        <v>20</v>
      </c>
      <c r="B31" s="50"/>
      <c r="C31" s="50"/>
      <c r="D31" s="50"/>
      <c r="E31" s="50"/>
      <c r="F31" s="13"/>
      <c r="G31" s="13"/>
      <c r="H31" s="14"/>
    </row>
    <row r="32" spans="1:8" ht="36" customHeight="1" x14ac:dyDescent="0.25">
      <c r="A32" s="50" t="s">
        <v>31</v>
      </c>
      <c r="B32" s="50"/>
      <c r="C32" s="50"/>
      <c r="D32" s="50"/>
      <c r="E32" s="50"/>
    </row>
    <row r="33" spans="1:5" x14ac:dyDescent="0.25">
      <c r="A33" s="50" t="s">
        <v>18</v>
      </c>
      <c r="B33" s="50"/>
      <c r="C33" s="50"/>
      <c r="D33" s="50"/>
      <c r="E33" s="50"/>
    </row>
    <row r="34" spans="1:5" x14ac:dyDescent="0.25">
      <c r="A34" s="24"/>
      <c r="B34" s="24"/>
      <c r="C34" s="24"/>
      <c r="D34" s="24"/>
      <c r="E34" s="24"/>
    </row>
    <row r="35" spans="1:5" x14ac:dyDescent="0.25">
      <c r="A35" s="55" t="s">
        <v>5</v>
      </c>
      <c r="B35" s="55"/>
      <c r="C35" s="55"/>
      <c r="D35" s="55"/>
      <c r="E35" s="55"/>
    </row>
    <row r="36" spans="1:5" x14ac:dyDescent="0.25">
      <c r="A36" s="50" t="s">
        <v>18</v>
      </c>
      <c r="B36" s="50"/>
      <c r="C36" s="50"/>
      <c r="D36" s="50"/>
      <c r="E36" s="50"/>
    </row>
    <row r="37" spans="1:5" x14ac:dyDescent="0.25">
      <c r="A37" s="58" t="s">
        <v>32</v>
      </c>
      <c r="B37" s="58"/>
      <c r="C37" s="58"/>
      <c r="D37" s="58"/>
      <c r="E37" s="58"/>
    </row>
    <row r="38" spans="1:5" x14ac:dyDescent="0.25">
      <c r="B38" s="59" t="s">
        <v>19</v>
      </c>
      <c r="C38" s="59"/>
      <c r="D38" s="59"/>
      <c r="E38" s="5" t="s">
        <v>6</v>
      </c>
    </row>
    <row r="39" spans="1:5" x14ac:dyDescent="0.25">
      <c r="A39" s="21"/>
      <c r="B39" s="21"/>
      <c r="C39" s="21"/>
      <c r="D39" s="21"/>
      <c r="E39" s="21"/>
    </row>
    <row r="40" spans="1:5" x14ac:dyDescent="0.25">
      <c r="A40" s="58" t="s">
        <v>33</v>
      </c>
      <c r="B40" s="58"/>
      <c r="C40" s="58"/>
      <c r="D40" s="58"/>
      <c r="E40" s="58"/>
    </row>
    <row r="41" spans="1:5" x14ac:dyDescent="0.25">
      <c r="B41" s="59" t="s">
        <v>19</v>
      </c>
      <c r="C41" s="59"/>
      <c r="D41" s="59"/>
      <c r="E41" s="5" t="s">
        <v>6</v>
      </c>
    </row>
    <row r="43" spans="1:5" x14ac:dyDescent="0.25">
      <c r="A43" s="2" t="s">
        <v>40</v>
      </c>
    </row>
    <row r="44" spans="1:5" x14ac:dyDescent="0.25">
      <c r="A44" s="13" t="s">
        <v>37</v>
      </c>
    </row>
    <row r="45" spans="1:5" x14ac:dyDescent="0.25">
      <c r="A45" s="2" t="s">
        <v>43</v>
      </c>
      <c r="B45" s="15">
        <v>21343.32</v>
      </c>
    </row>
    <row r="46" spans="1:5" x14ac:dyDescent="0.25">
      <c r="A46" s="18" t="s">
        <v>45</v>
      </c>
      <c r="B46" s="16"/>
    </row>
    <row r="47" spans="1:5" x14ac:dyDescent="0.25">
      <c r="A47" s="2" t="s">
        <v>38</v>
      </c>
      <c r="B47" s="16">
        <v>18535.740000000002</v>
      </c>
    </row>
    <row r="48" spans="1:5" ht="27.6" x14ac:dyDescent="0.25">
      <c r="A48" s="23" t="s">
        <v>39</v>
      </c>
      <c r="B48" s="16">
        <f>E27</f>
        <v>1908.1679999999999</v>
      </c>
    </row>
    <row r="49" spans="1:2" x14ac:dyDescent="0.25">
      <c r="A49" s="17" t="s">
        <v>42</v>
      </c>
      <c r="B49" s="19">
        <f>B45+B47-B48</f>
        <v>37970.892</v>
      </c>
    </row>
  </sheetData>
  <mergeCells count="30">
    <mergeCell ref="A36:E36"/>
    <mergeCell ref="A37:E37"/>
    <mergeCell ref="B38:D38"/>
    <mergeCell ref="A40:E40"/>
    <mergeCell ref="B41:D41"/>
    <mergeCell ref="A35:E35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D4:E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19" zoomScaleNormal="100" zoomScaleSheetLayoutView="100" workbookViewId="0">
      <selection activeCell="A26" sqref="A26"/>
    </sheetView>
  </sheetViews>
  <sheetFormatPr defaultColWidth="9.109375" defaultRowHeight="13.8" x14ac:dyDescent="0.25"/>
  <cols>
    <col min="1" max="1" width="32.664062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2.33203125" style="2" customWidth="1"/>
    <col min="9" max="16384" width="9.109375" style="2"/>
  </cols>
  <sheetData>
    <row r="1" spans="1:5" ht="15.6" x14ac:dyDescent="0.25">
      <c r="A1" s="47" t="s">
        <v>11</v>
      </c>
      <c r="B1" s="47"/>
      <c r="C1" s="47"/>
      <c r="D1" s="47"/>
      <c r="E1" s="47"/>
    </row>
    <row r="2" spans="1:5" ht="36" customHeight="1" x14ac:dyDescent="0.3">
      <c r="A2" s="48" t="s">
        <v>12</v>
      </c>
      <c r="B2" s="49"/>
      <c r="C2" s="49"/>
      <c r="D2" s="49"/>
      <c r="E2" s="49"/>
    </row>
    <row r="3" spans="1:5" x14ac:dyDescent="0.25">
      <c r="A3" s="60" t="s">
        <v>53</v>
      </c>
      <c r="B3" s="60"/>
      <c r="C3" s="60"/>
      <c r="D3" s="60"/>
      <c r="E3" s="60"/>
    </row>
    <row r="4" spans="1:5" s="1" customFormat="1" ht="15.6" customHeight="1" x14ac:dyDescent="0.3">
      <c r="A4" s="33" t="s">
        <v>13</v>
      </c>
      <c r="B4" s="4"/>
      <c r="C4" s="4"/>
      <c r="D4" s="4"/>
      <c r="E4" s="34" t="s">
        <v>54</v>
      </c>
    </row>
    <row r="5" spans="1:5" x14ac:dyDescent="0.25">
      <c r="A5" s="28"/>
      <c r="B5" s="4"/>
      <c r="C5" s="4"/>
      <c r="D5" s="4"/>
      <c r="E5" s="4"/>
    </row>
    <row r="6" spans="1:5" x14ac:dyDescent="0.25">
      <c r="A6" s="50" t="s">
        <v>0</v>
      </c>
      <c r="B6" s="50"/>
      <c r="C6" s="50"/>
      <c r="D6" s="50"/>
      <c r="E6" s="50"/>
    </row>
    <row r="7" spans="1:5" x14ac:dyDescent="0.25">
      <c r="A7" s="51" t="s">
        <v>26</v>
      </c>
      <c r="B7" s="51"/>
      <c r="C7" s="51"/>
      <c r="D7" s="51"/>
      <c r="E7" s="51"/>
    </row>
    <row r="8" spans="1:5" x14ac:dyDescent="0.25">
      <c r="A8" s="45" t="s">
        <v>1</v>
      </c>
      <c r="B8" s="45"/>
      <c r="C8" s="45"/>
      <c r="D8" s="45"/>
      <c r="E8" s="45"/>
    </row>
    <row r="9" spans="1:5" x14ac:dyDescent="0.25">
      <c r="A9" s="50" t="s">
        <v>27</v>
      </c>
      <c r="B9" s="50"/>
      <c r="C9" s="50"/>
      <c r="D9" s="50"/>
      <c r="E9" s="50"/>
    </row>
    <row r="10" spans="1:5" ht="24.6" customHeight="1" x14ac:dyDescent="0.25">
      <c r="A10" s="52" t="s">
        <v>14</v>
      </c>
      <c r="B10" s="53"/>
      <c r="C10" s="53"/>
      <c r="D10" s="53"/>
      <c r="E10" s="53"/>
    </row>
    <row r="11" spans="1:5" ht="29.25" customHeight="1" x14ac:dyDescent="0.25">
      <c r="A11" s="50" t="s">
        <v>28</v>
      </c>
      <c r="B11" s="50"/>
      <c r="C11" s="50"/>
      <c r="D11" s="50"/>
      <c r="E11" s="50"/>
    </row>
    <row r="12" spans="1:5" ht="17.25" customHeight="1" x14ac:dyDescent="0.25">
      <c r="A12" s="45" t="s">
        <v>15</v>
      </c>
      <c r="B12" s="46"/>
      <c r="C12" s="46"/>
      <c r="D12" s="46"/>
      <c r="E12" s="46"/>
    </row>
    <row r="13" spans="1:5" ht="21" customHeight="1" x14ac:dyDescent="0.25">
      <c r="A13" s="50" t="s">
        <v>22</v>
      </c>
      <c r="B13" s="50"/>
      <c r="C13" s="50"/>
      <c r="D13" s="50"/>
      <c r="E13" s="50"/>
    </row>
    <row r="14" spans="1:5" ht="18.75" customHeight="1" x14ac:dyDescent="0.25">
      <c r="A14" s="45" t="s">
        <v>2</v>
      </c>
      <c r="B14" s="46"/>
      <c r="C14" s="46"/>
      <c r="D14" s="46"/>
      <c r="E14" s="46"/>
    </row>
    <row r="15" spans="1:5" ht="18" customHeight="1" x14ac:dyDescent="0.25">
      <c r="A15" s="50" t="s">
        <v>23</v>
      </c>
      <c r="B15" s="50"/>
      <c r="C15" s="50"/>
      <c r="D15" s="50"/>
      <c r="E15" s="50"/>
    </row>
    <row r="16" spans="1:5" x14ac:dyDescent="0.25">
      <c r="A16" s="45" t="s">
        <v>16</v>
      </c>
      <c r="B16" s="46"/>
      <c r="C16" s="46"/>
      <c r="D16" s="46"/>
      <c r="E16" s="46"/>
    </row>
    <row r="17" spans="1:8" ht="30" customHeight="1" x14ac:dyDescent="0.25">
      <c r="A17" s="50" t="s">
        <v>17</v>
      </c>
      <c r="B17" s="50"/>
      <c r="C17" s="50"/>
      <c r="D17" s="50"/>
      <c r="E17" s="50"/>
    </row>
    <row r="18" spans="1:8" x14ac:dyDescent="0.25">
      <c r="A18" s="50" t="s">
        <v>29</v>
      </c>
      <c r="B18" s="50"/>
      <c r="C18" s="50"/>
      <c r="D18" s="50"/>
      <c r="E18" s="50"/>
    </row>
    <row r="19" spans="1:8" ht="33.6" customHeight="1" x14ac:dyDescent="0.25">
      <c r="A19" s="56" t="s">
        <v>30</v>
      </c>
      <c r="B19" s="56"/>
      <c r="C19" s="56"/>
      <c r="D19" s="56"/>
      <c r="E19" s="56"/>
    </row>
    <row r="20" spans="1:8" ht="22.5" customHeight="1" x14ac:dyDescent="0.25">
      <c r="A20" s="56"/>
      <c r="B20" s="56"/>
      <c r="C20" s="56"/>
      <c r="D20" s="56"/>
      <c r="E20" s="56"/>
      <c r="F20" s="2">
        <v>281.10000000000002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20" t="s">
        <v>46</v>
      </c>
      <c r="B22" s="8" t="s">
        <v>44</v>
      </c>
      <c r="C22" s="3" t="s">
        <v>4</v>
      </c>
      <c r="D22" s="3">
        <f>5.16</f>
        <v>5.16</v>
      </c>
      <c r="E22" s="7">
        <f>D22*F20*G20</f>
        <v>4351.4279999999999</v>
      </c>
    </row>
    <row r="23" spans="1:8" x14ac:dyDescent="0.25">
      <c r="A23" s="6" t="s">
        <v>41</v>
      </c>
      <c r="B23" s="8" t="s">
        <v>24</v>
      </c>
      <c r="C23" s="3" t="s">
        <v>4</v>
      </c>
      <c r="D23" s="3">
        <v>3</v>
      </c>
      <c r="E23" s="7">
        <f>D23*F20*3</f>
        <v>2529.9</v>
      </c>
    </row>
    <row r="24" spans="1:8" x14ac:dyDescent="0.25">
      <c r="A24" s="6" t="s">
        <v>34</v>
      </c>
      <c r="B24" s="8" t="s">
        <v>55</v>
      </c>
      <c r="C24" s="3" t="s">
        <v>36</v>
      </c>
      <c r="D24" s="3"/>
      <c r="E24" s="7">
        <v>0</v>
      </c>
    </row>
    <row r="25" spans="1:8" ht="41.4" x14ac:dyDescent="0.25">
      <c r="A25" s="6" t="s">
        <v>56</v>
      </c>
      <c r="B25" s="8" t="s">
        <v>55</v>
      </c>
      <c r="C25" s="3" t="s">
        <v>4</v>
      </c>
      <c r="D25" s="3"/>
      <c r="E25" s="7">
        <f>89.08*3</f>
        <v>267.24</v>
      </c>
    </row>
    <row r="26" spans="1:8" x14ac:dyDescent="0.25">
      <c r="A26" s="6" t="s">
        <v>57</v>
      </c>
      <c r="B26" s="8" t="s">
        <v>58</v>
      </c>
      <c r="C26" s="3" t="s">
        <v>59</v>
      </c>
      <c r="D26" s="3"/>
      <c r="E26" s="7">
        <v>53894.85</v>
      </c>
    </row>
    <row r="27" spans="1:8" s="13" customFormat="1" ht="14.25" customHeight="1" x14ac:dyDescent="0.25">
      <c r="A27" s="9" t="s">
        <v>25</v>
      </c>
      <c r="B27" s="10"/>
      <c r="C27" s="11"/>
      <c r="D27" s="11"/>
      <c r="E27" s="12">
        <f>SUM(E22:E26)</f>
        <v>61043.417999999998</v>
      </c>
    </row>
    <row r="29" spans="1:8" ht="41.25" customHeight="1" x14ac:dyDescent="0.25">
      <c r="A29" s="57" t="s">
        <v>60</v>
      </c>
      <c r="B29" s="57"/>
      <c r="C29" s="57"/>
      <c r="D29" s="57"/>
      <c r="E29" s="57"/>
    </row>
    <row r="30" spans="1:8" ht="34.5" customHeight="1" x14ac:dyDescent="0.25">
      <c r="A30" s="50" t="s">
        <v>21</v>
      </c>
      <c r="B30" s="50"/>
      <c r="C30" s="50"/>
      <c r="D30" s="50"/>
      <c r="E30" s="50"/>
    </row>
    <row r="31" spans="1:8" ht="15.75" customHeight="1" x14ac:dyDescent="0.25">
      <c r="A31" s="50" t="s">
        <v>20</v>
      </c>
      <c r="B31" s="50"/>
      <c r="C31" s="50"/>
      <c r="D31" s="50"/>
      <c r="E31" s="50"/>
      <c r="F31" s="13"/>
      <c r="G31" s="13"/>
      <c r="H31" s="14"/>
    </row>
    <row r="32" spans="1:8" ht="36" customHeight="1" x14ac:dyDescent="0.25">
      <c r="A32" s="50" t="s">
        <v>31</v>
      </c>
      <c r="B32" s="50"/>
      <c r="C32" s="50"/>
      <c r="D32" s="50"/>
      <c r="E32" s="50"/>
    </row>
    <row r="33" spans="1:5" x14ac:dyDescent="0.25">
      <c r="A33" s="50" t="s">
        <v>18</v>
      </c>
      <c r="B33" s="50"/>
      <c r="C33" s="50"/>
      <c r="D33" s="50"/>
      <c r="E33" s="50"/>
    </row>
    <row r="34" spans="1:5" x14ac:dyDescent="0.25">
      <c r="A34" s="26"/>
      <c r="B34" s="26"/>
      <c r="C34" s="26"/>
      <c r="D34" s="26"/>
      <c r="E34" s="26"/>
    </row>
    <row r="35" spans="1:5" x14ac:dyDescent="0.25">
      <c r="A35" s="55" t="s">
        <v>5</v>
      </c>
      <c r="B35" s="55"/>
      <c r="C35" s="55"/>
      <c r="D35" s="55"/>
      <c r="E35" s="55"/>
    </row>
    <row r="36" spans="1:5" x14ac:dyDescent="0.25">
      <c r="A36" s="50" t="s">
        <v>18</v>
      </c>
      <c r="B36" s="50"/>
      <c r="C36" s="50"/>
      <c r="D36" s="50"/>
      <c r="E36" s="50"/>
    </row>
    <row r="37" spans="1:5" x14ac:dyDescent="0.25">
      <c r="A37" s="58" t="s">
        <v>32</v>
      </c>
      <c r="B37" s="58"/>
      <c r="C37" s="58"/>
      <c r="D37" s="58"/>
      <c r="E37" s="58"/>
    </row>
    <row r="38" spans="1:5" x14ac:dyDescent="0.25">
      <c r="B38" s="59" t="s">
        <v>19</v>
      </c>
      <c r="C38" s="59"/>
      <c r="D38" s="59"/>
      <c r="E38" s="5" t="s">
        <v>6</v>
      </c>
    </row>
    <row r="39" spans="1:5" x14ac:dyDescent="0.25">
      <c r="A39" s="27"/>
      <c r="B39" s="27"/>
      <c r="C39" s="27"/>
      <c r="D39" s="27"/>
      <c r="E39" s="27"/>
    </row>
    <row r="40" spans="1:5" x14ac:dyDescent="0.25">
      <c r="A40" s="58" t="s">
        <v>33</v>
      </c>
      <c r="B40" s="58"/>
      <c r="C40" s="58"/>
      <c r="D40" s="58"/>
      <c r="E40" s="58"/>
    </row>
    <row r="41" spans="1:5" x14ac:dyDescent="0.25">
      <c r="B41" s="59" t="s">
        <v>19</v>
      </c>
      <c r="C41" s="59"/>
      <c r="D41" s="59"/>
      <c r="E41" s="5" t="s">
        <v>6</v>
      </c>
    </row>
    <row r="43" spans="1:5" x14ac:dyDescent="0.25">
      <c r="A43" s="2" t="s">
        <v>40</v>
      </c>
    </row>
    <row r="44" spans="1:5" x14ac:dyDescent="0.25">
      <c r="A44" s="13" t="s">
        <v>37</v>
      </c>
    </row>
    <row r="45" spans="1:5" x14ac:dyDescent="0.25">
      <c r="A45" s="2" t="s">
        <v>43</v>
      </c>
      <c r="B45" s="15">
        <f>'1кв'!B49</f>
        <v>37970.892</v>
      </c>
    </row>
    <row r="46" spans="1:5" x14ac:dyDescent="0.25">
      <c r="A46" s="18" t="s">
        <v>45</v>
      </c>
      <c r="B46" s="16"/>
    </row>
    <row r="47" spans="1:5" x14ac:dyDescent="0.25">
      <c r="A47" s="2" t="s">
        <v>38</v>
      </c>
      <c r="B47" s="16">
        <v>18535.740000000002</v>
      </c>
    </row>
    <row r="48" spans="1:5" ht="27.6" x14ac:dyDescent="0.25">
      <c r="A48" s="29" t="s">
        <v>39</v>
      </c>
      <c r="B48" s="16">
        <f>E27</f>
        <v>61043.417999999998</v>
      </c>
    </row>
    <row r="49" spans="1:2" x14ac:dyDescent="0.25">
      <c r="A49" s="17" t="s">
        <v>42</v>
      </c>
      <c r="B49" s="19">
        <f>B45+B47-B48</f>
        <v>-4536.7860000000001</v>
      </c>
    </row>
  </sheetData>
  <mergeCells count="29">
    <mergeCell ref="B41:D41"/>
    <mergeCell ref="A20:E20"/>
    <mergeCell ref="A29:E29"/>
    <mergeCell ref="A30:E30"/>
    <mergeCell ref="A31:E31"/>
    <mergeCell ref="A32:E32"/>
    <mergeCell ref="A33:E33"/>
    <mergeCell ref="A35:E35"/>
    <mergeCell ref="A36:E36"/>
    <mergeCell ref="A37:E37"/>
    <mergeCell ref="B38:D38"/>
    <mergeCell ref="A40:E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19" zoomScaleNormal="100" zoomScaleSheetLayoutView="100" workbookViewId="0">
      <selection activeCell="A26" sqref="A26:A27"/>
    </sheetView>
  </sheetViews>
  <sheetFormatPr defaultColWidth="9.109375" defaultRowHeight="13.8" x14ac:dyDescent="0.25"/>
  <cols>
    <col min="1" max="1" width="32.664062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2.33203125" style="2" customWidth="1"/>
    <col min="9" max="16384" width="9.109375" style="2"/>
  </cols>
  <sheetData>
    <row r="1" spans="1:5" ht="15.6" x14ac:dyDescent="0.25">
      <c r="A1" s="47" t="s">
        <v>11</v>
      </c>
      <c r="B1" s="47"/>
      <c r="C1" s="47"/>
      <c r="D1" s="47"/>
      <c r="E1" s="47"/>
    </row>
    <row r="2" spans="1:5" ht="36" customHeight="1" x14ac:dyDescent="0.3">
      <c r="A2" s="48" t="s">
        <v>12</v>
      </c>
      <c r="B2" s="49"/>
      <c r="C2" s="49"/>
      <c r="D2" s="49"/>
      <c r="E2" s="49"/>
    </row>
    <row r="3" spans="1:5" x14ac:dyDescent="0.25">
      <c r="A3" s="60" t="s">
        <v>67</v>
      </c>
      <c r="B3" s="60"/>
      <c r="C3" s="60"/>
      <c r="D3" s="60"/>
      <c r="E3" s="60"/>
    </row>
    <row r="4" spans="1:5" s="1" customFormat="1" ht="15.6" customHeight="1" x14ac:dyDescent="0.3">
      <c r="A4" s="33" t="s">
        <v>13</v>
      </c>
      <c r="B4" s="4"/>
      <c r="C4" s="4"/>
      <c r="D4" s="4"/>
      <c r="E4" s="34" t="s">
        <v>68</v>
      </c>
    </row>
    <row r="5" spans="1:5" x14ac:dyDescent="0.25">
      <c r="A5" s="37"/>
      <c r="B5" s="4"/>
      <c r="C5" s="4"/>
      <c r="D5" s="4"/>
      <c r="E5" s="4"/>
    </row>
    <row r="6" spans="1:5" x14ac:dyDescent="0.25">
      <c r="A6" s="50" t="s">
        <v>0</v>
      </c>
      <c r="B6" s="50"/>
      <c r="C6" s="50"/>
      <c r="D6" s="50"/>
      <c r="E6" s="50"/>
    </row>
    <row r="7" spans="1:5" x14ac:dyDescent="0.25">
      <c r="A7" s="51" t="s">
        <v>26</v>
      </c>
      <c r="B7" s="51"/>
      <c r="C7" s="51"/>
      <c r="D7" s="51"/>
      <c r="E7" s="51"/>
    </row>
    <row r="8" spans="1:5" x14ac:dyDescent="0.25">
      <c r="A8" s="45" t="s">
        <v>1</v>
      </c>
      <c r="B8" s="45"/>
      <c r="C8" s="45"/>
      <c r="D8" s="45"/>
      <c r="E8" s="45"/>
    </row>
    <row r="9" spans="1:5" x14ac:dyDescent="0.25">
      <c r="A9" s="50" t="s">
        <v>27</v>
      </c>
      <c r="B9" s="50"/>
      <c r="C9" s="50"/>
      <c r="D9" s="50"/>
      <c r="E9" s="50"/>
    </row>
    <row r="10" spans="1:5" ht="24.6" customHeight="1" x14ac:dyDescent="0.25">
      <c r="A10" s="52" t="s">
        <v>14</v>
      </c>
      <c r="B10" s="53"/>
      <c r="C10" s="53"/>
      <c r="D10" s="53"/>
      <c r="E10" s="53"/>
    </row>
    <row r="11" spans="1:5" ht="29.25" customHeight="1" x14ac:dyDescent="0.25">
      <c r="A11" s="50" t="s">
        <v>28</v>
      </c>
      <c r="B11" s="50"/>
      <c r="C11" s="50"/>
      <c r="D11" s="50"/>
      <c r="E11" s="50"/>
    </row>
    <row r="12" spans="1:5" ht="17.25" customHeight="1" x14ac:dyDescent="0.25">
      <c r="A12" s="45" t="s">
        <v>15</v>
      </c>
      <c r="B12" s="46"/>
      <c r="C12" s="46"/>
      <c r="D12" s="46"/>
      <c r="E12" s="46"/>
    </row>
    <row r="13" spans="1:5" ht="21" customHeight="1" x14ac:dyDescent="0.25">
      <c r="A13" s="50" t="s">
        <v>22</v>
      </c>
      <c r="B13" s="50"/>
      <c r="C13" s="50"/>
      <c r="D13" s="50"/>
      <c r="E13" s="50"/>
    </row>
    <row r="14" spans="1:5" ht="18.75" customHeight="1" x14ac:dyDescent="0.25">
      <c r="A14" s="45" t="s">
        <v>2</v>
      </c>
      <c r="B14" s="46"/>
      <c r="C14" s="46"/>
      <c r="D14" s="46"/>
      <c r="E14" s="46"/>
    </row>
    <row r="15" spans="1:5" ht="18" customHeight="1" x14ac:dyDescent="0.25">
      <c r="A15" s="50" t="s">
        <v>23</v>
      </c>
      <c r="B15" s="50"/>
      <c r="C15" s="50"/>
      <c r="D15" s="50"/>
      <c r="E15" s="50"/>
    </row>
    <row r="16" spans="1:5" x14ac:dyDescent="0.25">
      <c r="A16" s="45" t="s">
        <v>16</v>
      </c>
      <c r="B16" s="46"/>
      <c r="C16" s="46"/>
      <c r="D16" s="46"/>
      <c r="E16" s="46"/>
    </row>
    <row r="17" spans="1:8" ht="30" customHeight="1" x14ac:dyDescent="0.25">
      <c r="A17" s="50" t="s">
        <v>17</v>
      </c>
      <c r="B17" s="50"/>
      <c r="C17" s="50"/>
      <c r="D17" s="50"/>
      <c r="E17" s="50"/>
    </row>
    <row r="18" spans="1:8" x14ac:dyDescent="0.25">
      <c r="A18" s="50" t="s">
        <v>29</v>
      </c>
      <c r="B18" s="50"/>
      <c r="C18" s="50"/>
      <c r="D18" s="50"/>
      <c r="E18" s="50"/>
    </row>
    <row r="19" spans="1:8" ht="33.6" customHeight="1" x14ac:dyDescent="0.25">
      <c r="A19" s="56" t="s">
        <v>30</v>
      </c>
      <c r="B19" s="56"/>
      <c r="C19" s="56"/>
      <c r="D19" s="56"/>
      <c r="E19" s="56"/>
    </row>
    <row r="20" spans="1:8" ht="22.5" customHeight="1" x14ac:dyDescent="0.25">
      <c r="A20" s="56"/>
      <c r="B20" s="56"/>
      <c r="C20" s="56"/>
      <c r="D20" s="56"/>
      <c r="E20" s="56"/>
      <c r="F20" s="2">
        <v>281.10000000000002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20" t="s">
        <v>46</v>
      </c>
      <c r="B22" s="8" t="s">
        <v>44</v>
      </c>
      <c r="C22" s="3" t="s">
        <v>4</v>
      </c>
      <c r="D22" s="3">
        <v>5.14</v>
      </c>
      <c r="E22" s="7">
        <f>D22*F20*G20</f>
        <v>4334.5619999999999</v>
      </c>
    </row>
    <row r="23" spans="1:8" x14ac:dyDescent="0.25">
      <c r="A23" s="6" t="s">
        <v>41</v>
      </c>
      <c r="B23" s="8" t="s">
        <v>24</v>
      </c>
      <c r="C23" s="3" t="s">
        <v>4</v>
      </c>
      <c r="D23" s="3">
        <v>3.43</v>
      </c>
      <c r="E23" s="7">
        <f>D23*F20*3</f>
        <v>2892.5190000000002</v>
      </c>
    </row>
    <row r="24" spans="1:8" x14ac:dyDescent="0.25">
      <c r="A24" s="6" t="s">
        <v>34</v>
      </c>
      <c r="B24" s="8" t="s">
        <v>65</v>
      </c>
      <c r="C24" s="3" t="s">
        <v>36</v>
      </c>
      <c r="D24" s="3"/>
      <c r="E24" s="7">
        <v>0</v>
      </c>
    </row>
    <row r="25" spans="1:8" ht="41.4" x14ac:dyDescent="0.25">
      <c r="A25" s="6" t="s">
        <v>56</v>
      </c>
      <c r="B25" s="8" t="s">
        <v>65</v>
      </c>
      <c r="C25" s="3" t="s">
        <v>4</v>
      </c>
      <c r="D25" s="3"/>
      <c r="E25" s="7">
        <f>89.08*3</f>
        <v>267.24</v>
      </c>
    </row>
    <row r="26" spans="1:8" x14ac:dyDescent="0.25">
      <c r="A26" s="43" t="s">
        <v>61</v>
      </c>
      <c r="B26" s="8" t="s">
        <v>63</v>
      </c>
      <c r="C26" s="3" t="s">
        <v>36</v>
      </c>
      <c r="D26" s="3"/>
      <c r="E26" s="7">
        <v>761.07</v>
      </c>
    </row>
    <row r="27" spans="1:8" x14ac:dyDescent="0.25">
      <c r="A27" s="44" t="s">
        <v>62</v>
      </c>
      <c r="B27" s="8" t="s">
        <v>63</v>
      </c>
      <c r="C27" s="3" t="s">
        <v>36</v>
      </c>
      <c r="D27" s="3"/>
      <c r="E27" s="7">
        <v>308.95</v>
      </c>
    </row>
    <row r="28" spans="1:8" s="13" customFormat="1" ht="14.25" customHeight="1" x14ac:dyDescent="0.25">
      <c r="A28" s="9" t="s">
        <v>25</v>
      </c>
      <c r="B28" s="10"/>
      <c r="C28" s="11"/>
      <c r="D28" s="11"/>
      <c r="E28" s="12">
        <f>SUM(E22:E27)</f>
        <v>8564.3410000000003</v>
      </c>
    </row>
    <row r="30" spans="1:8" ht="41.25" customHeight="1" x14ac:dyDescent="0.25">
      <c r="A30" s="57" t="s">
        <v>66</v>
      </c>
      <c r="B30" s="57"/>
      <c r="C30" s="57"/>
      <c r="D30" s="57"/>
      <c r="E30" s="57"/>
    </row>
    <row r="31" spans="1:8" ht="34.5" customHeight="1" x14ac:dyDescent="0.25">
      <c r="A31" s="50" t="s">
        <v>21</v>
      </c>
      <c r="B31" s="50"/>
      <c r="C31" s="50"/>
      <c r="D31" s="50"/>
      <c r="E31" s="50"/>
    </row>
    <row r="32" spans="1:8" ht="15.75" customHeight="1" x14ac:dyDescent="0.25">
      <c r="A32" s="50" t="s">
        <v>20</v>
      </c>
      <c r="B32" s="50"/>
      <c r="C32" s="50"/>
      <c r="D32" s="50"/>
      <c r="E32" s="50"/>
      <c r="F32" s="13"/>
      <c r="G32" s="13"/>
      <c r="H32" s="14"/>
    </row>
    <row r="33" spans="1:5" ht="36" customHeight="1" x14ac:dyDescent="0.25">
      <c r="A33" s="50" t="s">
        <v>31</v>
      </c>
      <c r="B33" s="50"/>
      <c r="C33" s="50"/>
      <c r="D33" s="50"/>
      <c r="E33" s="50"/>
    </row>
    <row r="34" spans="1:5" x14ac:dyDescent="0.25">
      <c r="A34" s="50" t="s">
        <v>18</v>
      </c>
      <c r="B34" s="50"/>
      <c r="C34" s="50"/>
      <c r="D34" s="50"/>
      <c r="E34" s="50"/>
    </row>
    <row r="35" spans="1:5" x14ac:dyDescent="0.25">
      <c r="A35" s="35"/>
      <c r="B35" s="35"/>
      <c r="C35" s="35"/>
      <c r="D35" s="35"/>
      <c r="E35" s="35"/>
    </row>
    <row r="36" spans="1:5" x14ac:dyDescent="0.25">
      <c r="A36" s="55" t="s">
        <v>5</v>
      </c>
      <c r="B36" s="55"/>
      <c r="C36" s="55"/>
      <c r="D36" s="55"/>
      <c r="E36" s="55"/>
    </row>
    <row r="37" spans="1:5" x14ac:dyDescent="0.25">
      <c r="A37" s="50" t="s">
        <v>18</v>
      </c>
      <c r="B37" s="50"/>
      <c r="C37" s="50"/>
      <c r="D37" s="50"/>
      <c r="E37" s="50"/>
    </row>
    <row r="38" spans="1:5" x14ac:dyDescent="0.25">
      <c r="A38" s="58" t="s">
        <v>32</v>
      </c>
      <c r="B38" s="58"/>
      <c r="C38" s="58"/>
      <c r="D38" s="58"/>
      <c r="E38" s="58"/>
    </row>
    <row r="39" spans="1:5" x14ac:dyDescent="0.25">
      <c r="B39" s="59" t="s">
        <v>19</v>
      </c>
      <c r="C39" s="59"/>
      <c r="D39" s="59"/>
      <c r="E39" s="5" t="s">
        <v>6</v>
      </c>
    </row>
    <row r="40" spans="1:5" x14ac:dyDescent="0.25">
      <c r="A40" s="36"/>
      <c r="B40" s="36"/>
      <c r="C40" s="36"/>
      <c r="D40" s="36"/>
      <c r="E40" s="36"/>
    </row>
    <row r="41" spans="1:5" x14ac:dyDescent="0.25">
      <c r="A41" s="58" t="s">
        <v>33</v>
      </c>
      <c r="B41" s="58"/>
      <c r="C41" s="58"/>
      <c r="D41" s="58"/>
      <c r="E41" s="58"/>
    </row>
    <row r="42" spans="1:5" x14ac:dyDescent="0.25">
      <c r="B42" s="59" t="s">
        <v>19</v>
      </c>
      <c r="C42" s="59"/>
      <c r="D42" s="59"/>
      <c r="E42" s="5" t="s">
        <v>6</v>
      </c>
    </row>
    <row r="44" spans="1:5" x14ac:dyDescent="0.25">
      <c r="A44" s="2" t="s">
        <v>40</v>
      </c>
    </row>
    <row r="45" spans="1:5" x14ac:dyDescent="0.25">
      <c r="A45" s="13" t="s">
        <v>37</v>
      </c>
    </row>
    <row r="46" spans="1:5" x14ac:dyDescent="0.25">
      <c r="A46" s="2" t="s">
        <v>43</v>
      </c>
      <c r="B46" s="15">
        <f>'2кв'!B49</f>
        <v>-4536.7860000000001</v>
      </c>
    </row>
    <row r="47" spans="1:5" x14ac:dyDescent="0.25">
      <c r="A47" s="18" t="s">
        <v>64</v>
      </c>
      <c r="B47" s="16"/>
    </row>
    <row r="48" spans="1:5" x14ac:dyDescent="0.25">
      <c r="A48" s="2" t="s">
        <v>38</v>
      </c>
      <c r="B48" s="16">
        <v>17175.2</v>
      </c>
    </row>
    <row r="49" spans="1:2" ht="27.6" x14ac:dyDescent="0.25">
      <c r="A49" s="38" t="s">
        <v>39</v>
      </c>
      <c r="B49" s="16">
        <f>E28</f>
        <v>8564.3410000000003</v>
      </c>
    </row>
    <row r="50" spans="1:2" x14ac:dyDescent="0.25">
      <c r="A50" s="17" t="s">
        <v>42</v>
      </c>
      <c r="B50" s="19">
        <f>B46+B48-B49</f>
        <v>4074.0730000000003</v>
      </c>
    </row>
  </sheetData>
  <mergeCells count="29">
    <mergeCell ref="A37:E37"/>
    <mergeCell ref="A38:E38"/>
    <mergeCell ref="B39:D39"/>
    <mergeCell ref="A41:E41"/>
    <mergeCell ref="B42:D42"/>
    <mergeCell ref="A36:E36"/>
    <mergeCell ref="A15:E15"/>
    <mergeCell ref="A16:E16"/>
    <mergeCell ref="A17:E17"/>
    <mergeCell ref="A18:E18"/>
    <mergeCell ref="A19:E19"/>
    <mergeCell ref="A20:E20"/>
    <mergeCell ref="A30:E30"/>
    <mergeCell ref="A31:E31"/>
    <mergeCell ref="A32:E32"/>
    <mergeCell ref="A33:E33"/>
    <mergeCell ref="A34:E34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5" zoomScaleNormal="100" zoomScaleSheetLayoutView="100" workbookViewId="0">
      <selection activeCell="A29" sqref="A29:E29"/>
    </sheetView>
  </sheetViews>
  <sheetFormatPr defaultColWidth="9.109375" defaultRowHeight="13.8" x14ac:dyDescent="0.25"/>
  <cols>
    <col min="1" max="1" width="32.664062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2.33203125" style="2" customWidth="1"/>
    <col min="9" max="16384" width="9.109375" style="2"/>
  </cols>
  <sheetData>
    <row r="1" spans="1:5" ht="15.6" x14ac:dyDescent="0.25">
      <c r="A1" s="47" t="s">
        <v>11</v>
      </c>
      <c r="B1" s="47"/>
      <c r="C1" s="47"/>
      <c r="D1" s="47"/>
      <c r="E1" s="47"/>
    </row>
    <row r="2" spans="1:5" ht="36" customHeight="1" x14ac:dyDescent="0.3">
      <c r="A2" s="48" t="s">
        <v>12</v>
      </c>
      <c r="B2" s="49"/>
      <c r="C2" s="49"/>
      <c r="D2" s="49"/>
      <c r="E2" s="49"/>
    </row>
    <row r="3" spans="1:5" x14ac:dyDescent="0.25">
      <c r="A3" s="60" t="s">
        <v>69</v>
      </c>
      <c r="B3" s="60"/>
      <c r="C3" s="60"/>
      <c r="D3" s="60"/>
      <c r="E3" s="60"/>
    </row>
    <row r="4" spans="1:5" s="1" customFormat="1" ht="15.6" customHeight="1" x14ac:dyDescent="0.3">
      <c r="A4" s="30" t="s">
        <v>13</v>
      </c>
      <c r="B4" s="25"/>
      <c r="C4" s="25"/>
      <c r="D4" s="54" t="s">
        <v>70</v>
      </c>
      <c r="E4" s="54"/>
    </row>
    <row r="5" spans="1:5" x14ac:dyDescent="0.25">
      <c r="A5" s="40"/>
      <c r="B5" s="4"/>
      <c r="C5" s="4"/>
      <c r="D5" s="4"/>
      <c r="E5" s="4"/>
    </row>
    <row r="6" spans="1:5" x14ac:dyDescent="0.25">
      <c r="A6" s="50" t="s">
        <v>0</v>
      </c>
      <c r="B6" s="50"/>
      <c r="C6" s="50"/>
      <c r="D6" s="50"/>
      <c r="E6" s="50"/>
    </row>
    <row r="7" spans="1:5" x14ac:dyDescent="0.25">
      <c r="A7" s="51" t="s">
        <v>26</v>
      </c>
      <c r="B7" s="51"/>
      <c r="C7" s="51"/>
      <c r="D7" s="51"/>
      <c r="E7" s="51"/>
    </row>
    <row r="8" spans="1:5" x14ac:dyDescent="0.25">
      <c r="A8" s="45" t="s">
        <v>1</v>
      </c>
      <c r="B8" s="45"/>
      <c r="C8" s="45"/>
      <c r="D8" s="45"/>
      <c r="E8" s="45"/>
    </row>
    <row r="9" spans="1:5" x14ac:dyDescent="0.25">
      <c r="A9" s="50" t="s">
        <v>27</v>
      </c>
      <c r="B9" s="50"/>
      <c r="C9" s="50"/>
      <c r="D9" s="50"/>
      <c r="E9" s="50"/>
    </row>
    <row r="10" spans="1:5" ht="24.6" customHeight="1" x14ac:dyDescent="0.25">
      <c r="A10" s="52" t="s">
        <v>14</v>
      </c>
      <c r="B10" s="53"/>
      <c r="C10" s="53"/>
      <c r="D10" s="53"/>
      <c r="E10" s="53"/>
    </row>
    <row r="11" spans="1:5" ht="29.25" customHeight="1" x14ac:dyDescent="0.25">
      <c r="A11" s="50" t="s">
        <v>28</v>
      </c>
      <c r="B11" s="50"/>
      <c r="C11" s="50"/>
      <c r="D11" s="50"/>
      <c r="E11" s="50"/>
    </row>
    <row r="12" spans="1:5" ht="17.25" customHeight="1" x14ac:dyDescent="0.25">
      <c r="A12" s="45" t="s">
        <v>15</v>
      </c>
      <c r="B12" s="46"/>
      <c r="C12" s="46"/>
      <c r="D12" s="46"/>
      <c r="E12" s="46"/>
    </row>
    <row r="13" spans="1:5" ht="21" customHeight="1" x14ac:dyDescent="0.25">
      <c r="A13" s="50" t="s">
        <v>22</v>
      </c>
      <c r="B13" s="50"/>
      <c r="C13" s="50"/>
      <c r="D13" s="50"/>
      <c r="E13" s="50"/>
    </row>
    <row r="14" spans="1:5" ht="18.75" customHeight="1" x14ac:dyDescent="0.25">
      <c r="A14" s="45" t="s">
        <v>2</v>
      </c>
      <c r="B14" s="46"/>
      <c r="C14" s="46"/>
      <c r="D14" s="46"/>
      <c r="E14" s="46"/>
    </row>
    <row r="15" spans="1:5" ht="18" customHeight="1" x14ac:dyDescent="0.25">
      <c r="A15" s="50" t="s">
        <v>23</v>
      </c>
      <c r="B15" s="50"/>
      <c r="C15" s="50"/>
      <c r="D15" s="50"/>
      <c r="E15" s="50"/>
    </row>
    <row r="16" spans="1:5" x14ac:dyDescent="0.25">
      <c r="A16" s="45" t="s">
        <v>16</v>
      </c>
      <c r="B16" s="46"/>
      <c r="C16" s="46"/>
      <c r="D16" s="46"/>
      <c r="E16" s="46"/>
    </row>
    <row r="17" spans="1:8" ht="30" customHeight="1" x14ac:dyDescent="0.25">
      <c r="A17" s="50" t="s">
        <v>17</v>
      </c>
      <c r="B17" s="50"/>
      <c r="C17" s="50"/>
      <c r="D17" s="50"/>
      <c r="E17" s="50"/>
    </row>
    <row r="18" spans="1:8" x14ac:dyDescent="0.25">
      <c r="A18" s="50" t="s">
        <v>29</v>
      </c>
      <c r="B18" s="50"/>
      <c r="C18" s="50"/>
      <c r="D18" s="50"/>
      <c r="E18" s="50"/>
    </row>
    <row r="19" spans="1:8" ht="33.6" customHeight="1" x14ac:dyDescent="0.25">
      <c r="A19" s="56" t="s">
        <v>30</v>
      </c>
      <c r="B19" s="56"/>
      <c r="C19" s="56"/>
      <c r="D19" s="56"/>
      <c r="E19" s="56"/>
    </row>
    <row r="20" spans="1:8" ht="22.5" customHeight="1" x14ac:dyDescent="0.25">
      <c r="A20" s="56"/>
      <c r="B20" s="56"/>
      <c r="C20" s="56"/>
      <c r="D20" s="56"/>
      <c r="E20" s="56"/>
      <c r="F20" s="2">
        <v>281.10000000000002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20" t="s">
        <v>46</v>
      </c>
      <c r="B22" s="8" t="s">
        <v>44</v>
      </c>
      <c r="C22" s="3" t="s">
        <v>4</v>
      </c>
      <c r="D22" s="3">
        <v>5.14</v>
      </c>
      <c r="E22" s="7">
        <f>D22*F20*G20</f>
        <v>4334.5619999999999</v>
      </c>
    </row>
    <row r="23" spans="1:8" x14ac:dyDescent="0.25">
      <c r="A23" s="6" t="s">
        <v>41</v>
      </c>
      <c r="B23" s="8" t="s">
        <v>24</v>
      </c>
      <c r="C23" s="3" t="s">
        <v>4</v>
      </c>
      <c r="D23" s="3">
        <v>3.43</v>
      </c>
      <c r="E23" s="7">
        <f>D23*F20*3</f>
        <v>2892.5190000000002</v>
      </c>
    </row>
    <row r="24" spans="1:8" x14ac:dyDescent="0.25">
      <c r="A24" s="6" t="s">
        <v>34</v>
      </c>
      <c r="B24" s="8" t="s">
        <v>73</v>
      </c>
      <c r="C24" s="3" t="s">
        <v>36</v>
      </c>
      <c r="D24" s="3"/>
      <c r="E24" s="7">
        <v>0</v>
      </c>
    </row>
    <row r="25" spans="1:8" ht="41.4" x14ac:dyDescent="0.25">
      <c r="A25" s="6" t="s">
        <v>56</v>
      </c>
      <c r="B25" s="8" t="s">
        <v>73</v>
      </c>
      <c r="C25" s="3" t="s">
        <v>4</v>
      </c>
      <c r="D25" s="3"/>
      <c r="E25" s="7">
        <f>89.08*3</f>
        <v>267.24</v>
      </c>
    </row>
    <row r="26" spans="1:8" ht="27.6" x14ac:dyDescent="0.25">
      <c r="A26" s="62" t="s">
        <v>71</v>
      </c>
      <c r="B26" s="8" t="s">
        <v>72</v>
      </c>
      <c r="C26" s="3" t="s">
        <v>36</v>
      </c>
      <c r="D26" s="3"/>
      <c r="E26" s="7">
        <v>14165.2</v>
      </c>
    </row>
    <row r="27" spans="1:8" s="13" customFormat="1" ht="14.25" customHeight="1" x14ac:dyDescent="0.25">
      <c r="A27" s="9" t="s">
        <v>25</v>
      </c>
      <c r="B27" s="10"/>
      <c r="C27" s="11"/>
      <c r="D27" s="11"/>
      <c r="E27" s="12">
        <f>SUM(E22:E26)</f>
        <v>21659.521000000001</v>
      </c>
    </row>
    <row r="29" spans="1:8" ht="41.25" customHeight="1" x14ac:dyDescent="0.25">
      <c r="A29" s="61" t="s">
        <v>74</v>
      </c>
      <c r="B29" s="61"/>
      <c r="C29" s="61"/>
      <c r="D29" s="61"/>
      <c r="E29" s="61"/>
    </row>
    <row r="30" spans="1:8" ht="34.5" customHeight="1" x14ac:dyDescent="0.25">
      <c r="A30" s="50" t="s">
        <v>21</v>
      </c>
      <c r="B30" s="50"/>
      <c r="C30" s="50"/>
      <c r="D30" s="50"/>
      <c r="E30" s="50"/>
    </row>
    <row r="31" spans="1:8" ht="15.75" customHeight="1" x14ac:dyDescent="0.25">
      <c r="A31" s="50" t="s">
        <v>20</v>
      </c>
      <c r="B31" s="50"/>
      <c r="C31" s="50"/>
      <c r="D31" s="50"/>
      <c r="E31" s="50"/>
      <c r="F31" s="13"/>
      <c r="G31" s="13"/>
      <c r="H31" s="14"/>
    </row>
    <row r="32" spans="1:8" ht="36" customHeight="1" x14ac:dyDescent="0.25">
      <c r="A32" s="50" t="s">
        <v>31</v>
      </c>
      <c r="B32" s="50"/>
      <c r="C32" s="50"/>
      <c r="D32" s="50"/>
      <c r="E32" s="50"/>
    </row>
    <row r="33" spans="1:5" x14ac:dyDescent="0.25">
      <c r="A33" s="50" t="s">
        <v>18</v>
      </c>
      <c r="B33" s="50"/>
      <c r="C33" s="50"/>
      <c r="D33" s="50"/>
      <c r="E33" s="50"/>
    </row>
    <row r="34" spans="1:5" x14ac:dyDescent="0.25">
      <c r="A34" s="41"/>
      <c r="B34" s="41"/>
      <c r="C34" s="41"/>
      <c r="D34" s="41"/>
      <c r="E34" s="41"/>
    </row>
    <row r="35" spans="1:5" x14ac:dyDescent="0.25">
      <c r="A35" s="55" t="s">
        <v>5</v>
      </c>
      <c r="B35" s="55"/>
      <c r="C35" s="55"/>
      <c r="D35" s="55"/>
      <c r="E35" s="55"/>
    </row>
    <row r="36" spans="1:5" x14ac:dyDescent="0.25">
      <c r="A36" s="50" t="s">
        <v>18</v>
      </c>
      <c r="B36" s="50"/>
      <c r="C36" s="50"/>
      <c r="D36" s="50"/>
      <c r="E36" s="50"/>
    </row>
    <row r="37" spans="1:5" x14ac:dyDescent="0.25">
      <c r="A37" s="58" t="s">
        <v>32</v>
      </c>
      <c r="B37" s="58"/>
      <c r="C37" s="58"/>
      <c r="D37" s="58"/>
      <c r="E37" s="58"/>
    </row>
    <row r="38" spans="1:5" x14ac:dyDescent="0.25">
      <c r="B38" s="59" t="s">
        <v>19</v>
      </c>
      <c r="C38" s="59"/>
      <c r="D38" s="59"/>
      <c r="E38" s="5" t="s">
        <v>6</v>
      </c>
    </row>
    <row r="39" spans="1:5" x14ac:dyDescent="0.25">
      <c r="A39" s="39"/>
      <c r="B39" s="39"/>
      <c r="C39" s="39"/>
      <c r="D39" s="39"/>
      <c r="E39" s="39"/>
    </row>
    <row r="40" spans="1:5" x14ac:dyDescent="0.25">
      <c r="A40" s="58" t="s">
        <v>33</v>
      </c>
      <c r="B40" s="58"/>
      <c r="C40" s="58"/>
      <c r="D40" s="58"/>
      <c r="E40" s="58"/>
    </row>
    <row r="41" spans="1:5" x14ac:dyDescent="0.25">
      <c r="B41" s="59" t="s">
        <v>19</v>
      </c>
      <c r="C41" s="59"/>
      <c r="D41" s="59"/>
      <c r="E41" s="5" t="s">
        <v>6</v>
      </c>
    </row>
    <row r="43" spans="1:5" x14ac:dyDescent="0.25">
      <c r="A43" s="2" t="s">
        <v>40</v>
      </c>
    </row>
    <row r="44" spans="1:5" x14ac:dyDescent="0.25">
      <c r="A44" s="13" t="s">
        <v>37</v>
      </c>
    </row>
    <row r="45" spans="1:5" x14ac:dyDescent="0.25">
      <c r="A45" s="2" t="s">
        <v>43</v>
      </c>
      <c r="B45" s="15">
        <f>'3кв'!B50</f>
        <v>4074.0730000000003</v>
      </c>
    </row>
    <row r="46" spans="1:5" x14ac:dyDescent="0.25">
      <c r="A46" s="18" t="s">
        <v>64</v>
      </c>
      <c r="B46" s="16"/>
    </row>
    <row r="47" spans="1:5" x14ac:dyDescent="0.25">
      <c r="A47" s="2" t="s">
        <v>38</v>
      </c>
      <c r="B47" s="16">
        <v>16494.93</v>
      </c>
    </row>
    <row r="48" spans="1:5" ht="27.6" x14ac:dyDescent="0.25">
      <c r="A48" s="42" t="s">
        <v>39</v>
      </c>
      <c r="B48" s="16">
        <f>E27</f>
        <v>21659.521000000001</v>
      </c>
    </row>
    <row r="49" spans="1:2" x14ac:dyDescent="0.25">
      <c r="A49" s="17" t="s">
        <v>42</v>
      </c>
      <c r="B49" s="19">
        <f>B45+B47-B48</f>
        <v>-1090.518</v>
      </c>
    </row>
  </sheetData>
  <mergeCells count="30">
    <mergeCell ref="A1:E1"/>
    <mergeCell ref="A2:E2"/>
    <mergeCell ref="A3:E3"/>
    <mergeCell ref="A6:E6"/>
    <mergeCell ref="A7:E7"/>
    <mergeCell ref="A33:E33"/>
    <mergeCell ref="A35:E35"/>
    <mergeCell ref="A15:E15"/>
    <mergeCell ref="A16:E16"/>
    <mergeCell ref="A17:E17"/>
    <mergeCell ref="A18:E18"/>
    <mergeCell ref="A19:E19"/>
    <mergeCell ref="A20:E20"/>
    <mergeCell ref="D4:E4"/>
    <mergeCell ref="A29:E29"/>
    <mergeCell ref="A30:E30"/>
    <mergeCell ref="A31:E31"/>
    <mergeCell ref="A32:E32"/>
    <mergeCell ref="A9:E9"/>
    <mergeCell ref="A10:E10"/>
    <mergeCell ref="A11:E11"/>
    <mergeCell ref="A12:E12"/>
    <mergeCell ref="A13:E13"/>
    <mergeCell ref="A14:E14"/>
    <mergeCell ref="A8:E8"/>
    <mergeCell ref="A36:E36"/>
    <mergeCell ref="A37:E37"/>
    <mergeCell ref="B38:D38"/>
    <mergeCell ref="A40:E40"/>
    <mergeCell ref="B41:D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view="pageBreakPreview" topLeftCell="A25" zoomScaleNormal="100" zoomScaleSheetLayoutView="100" workbookViewId="0">
      <selection activeCell="B36" sqref="B36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63" t="s">
        <v>75</v>
      </c>
      <c r="B1" s="63"/>
      <c r="C1" s="63"/>
      <c r="D1" s="64"/>
    </row>
    <row r="2" spans="1:5" ht="15.6" x14ac:dyDescent="0.3">
      <c r="A2" s="65" t="s">
        <v>76</v>
      </c>
      <c r="B2" s="65"/>
      <c r="C2" s="65"/>
      <c r="D2" s="1"/>
    </row>
    <row r="3" spans="1:5" ht="15.6" x14ac:dyDescent="0.3">
      <c r="A3" s="65" t="s">
        <v>77</v>
      </c>
      <c r="B3" s="65"/>
      <c r="C3" s="65"/>
      <c r="D3" s="1"/>
    </row>
    <row r="4" spans="1:5" ht="15.6" x14ac:dyDescent="0.3">
      <c r="A4" s="63" t="s">
        <v>92</v>
      </c>
      <c r="B4" s="63"/>
      <c r="C4" s="63"/>
      <c r="D4" s="64"/>
    </row>
    <row r="5" spans="1:5" ht="15.6" x14ac:dyDescent="0.3">
      <c r="A5" s="66"/>
      <c r="B5" s="66"/>
      <c r="C5" s="66"/>
      <c r="D5" s="1"/>
    </row>
    <row r="6" spans="1:5" ht="15.6" x14ac:dyDescent="0.3">
      <c r="A6" s="1"/>
      <c r="B6" s="67" t="s">
        <v>78</v>
      </c>
      <c r="C6" s="68">
        <f>'1кв'!B45</f>
        <v>21343.32</v>
      </c>
      <c r="D6" s="69"/>
    </row>
    <row r="7" spans="1:5" ht="15.6" x14ac:dyDescent="0.3">
      <c r="A7" s="1"/>
      <c r="B7" s="67" t="s">
        <v>93</v>
      </c>
      <c r="C7" s="68"/>
      <c r="D7" s="69"/>
    </row>
    <row r="8" spans="1:5" ht="15.6" x14ac:dyDescent="0.3">
      <c r="A8" s="70" t="s">
        <v>79</v>
      </c>
      <c r="B8" s="67" t="s">
        <v>80</v>
      </c>
      <c r="C8" s="71">
        <f>'1кв'!B47+'2кв'!B47+'3кв'!B48+'4кв'!B47</f>
        <v>70741.610000000015</v>
      </c>
      <c r="D8" s="72"/>
    </row>
    <row r="9" spans="1:5" ht="15.6" x14ac:dyDescent="0.3">
      <c r="A9" s="25"/>
      <c r="B9" s="67" t="s">
        <v>81</v>
      </c>
      <c r="C9" s="74">
        <f>SUM(C8:C8)</f>
        <v>70741.610000000015</v>
      </c>
      <c r="D9" s="69"/>
    </row>
    <row r="10" spans="1:5" ht="15.6" x14ac:dyDescent="0.3">
      <c r="A10" s="1"/>
      <c r="B10" s="75"/>
      <c r="C10" s="75"/>
      <c r="D10" s="76"/>
    </row>
    <row r="11" spans="1:5" ht="15.6" x14ac:dyDescent="0.3">
      <c r="A11" s="1" t="s">
        <v>82</v>
      </c>
      <c r="B11" s="73" t="s">
        <v>83</v>
      </c>
      <c r="C11" s="77">
        <f>'1кв'!E22+'1кв'!E23+'2кв'!E22+'3кв'!E22+'4кв'!E22</f>
        <v>12312.18</v>
      </c>
      <c r="D11" s="76"/>
    </row>
    <row r="12" spans="1:5" ht="15.6" x14ac:dyDescent="0.3">
      <c r="A12" s="1"/>
      <c r="B12" s="6" t="s">
        <v>41</v>
      </c>
      <c r="C12" s="77">
        <f>'1кв'!E24+'2кв'!E23+'3кв'!E23+'4кв'!E23</f>
        <v>10844.838</v>
      </c>
      <c r="D12" s="76"/>
      <c r="E12" s="78"/>
    </row>
    <row r="13" spans="1:5" ht="15.6" x14ac:dyDescent="0.3">
      <c r="A13" s="1"/>
      <c r="B13" s="79" t="s">
        <v>34</v>
      </c>
      <c r="C13" s="77">
        <f>'1кв'!E25+'2кв'!E24+'3кв'!E24+'4кв'!E24</f>
        <v>0</v>
      </c>
      <c r="D13" s="76"/>
      <c r="E13" s="78"/>
    </row>
    <row r="14" spans="1:5" ht="27.6" x14ac:dyDescent="0.3">
      <c r="B14" s="6" t="s">
        <v>50</v>
      </c>
      <c r="C14" s="77">
        <f>'1кв'!E26+'2кв'!E25+'3кв'!E25+'4кв'!E25</f>
        <v>888.36</v>
      </c>
      <c r="D14" s="76"/>
    </row>
    <row r="15" spans="1:5" ht="15.6" x14ac:dyDescent="0.3">
      <c r="A15" s="1"/>
      <c r="B15" s="80" t="s">
        <v>94</v>
      </c>
      <c r="C15" s="81">
        <v>0</v>
      </c>
      <c r="D15" s="76"/>
    </row>
    <row r="16" spans="1:5" ht="15.6" x14ac:dyDescent="0.3">
      <c r="A16" s="1"/>
      <c r="B16" s="82" t="s">
        <v>84</v>
      </c>
      <c r="C16" s="81">
        <f>SUM(C17:C20)</f>
        <v>69130.069999999992</v>
      </c>
      <c r="D16" s="76"/>
    </row>
    <row r="17" spans="1:5" ht="15.6" x14ac:dyDescent="0.3">
      <c r="A17" s="1"/>
      <c r="B17" s="6" t="s">
        <v>57</v>
      </c>
      <c r="C17" s="81">
        <f>'2кв'!E26</f>
        <v>53894.85</v>
      </c>
      <c r="D17" s="76"/>
    </row>
    <row r="18" spans="1:5" ht="15.6" x14ac:dyDescent="0.3">
      <c r="A18" s="1"/>
      <c r="B18" s="43" t="s">
        <v>61</v>
      </c>
      <c r="C18" s="81">
        <f>'3кв'!E26</f>
        <v>761.07</v>
      </c>
      <c r="D18" s="76"/>
    </row>
    <row r="19" spans="1:5" ht="15.6" x14ac:dyDescent="0.3">
      <c r="A19" s="1"/>
      <c r="B19" s="44" t="s">
        <v>62</v>
      </c>
      <c r="C19" s="81">
        <f>'3кв'!E27</f>
        <v>308.95</v>
      </c>
      <c r="D19" s="76"/>
    </row>
    <row r="20" spans="1:5" ht="15.6" x14ac:dyDescent="0.3">
      <c r="A20" s="1"/>
      <c r="B20" s="62" t="s">
        <v>71</v>
      </c>
      <c r="C20" s="81">
        <f>'4кв'!E26</f>
        <v>14165.2</v>
      </c>
      <c r="D20" s="76"/>
    </row>
    <row r="21" spans="1:5" ht="15.6" x14ac:dyDescent="0.3">
      <c r="A21" s="1"/>
      <c r="B21" s="83" t="s">
        <v>85</v>
      </c>
      <c r="C21" s="84">
        <f>SUM(C11:C16)</f>
        <v>93175.447999999989</v>
      </c>
      <c r="D21" s="76"/>
      <c r="E21" s="78"/>
    </row>
    <row r="22" spans="1:5" ht="15.6" x14ac:dyDescent="0.3">
      <c r="A22" s="1"/>
      <c r="B22" s="85" t="s">
        <v>86</v>
      </c>
      <c r="C22" s="84">
        <f>C6+C9-C21</f>
        <v>-1090.5179999999673</v>
      </c>
      <c r="D22" s="76"/>
    </row>
    <row r="23" spans="1:5" ht="15.6" x14ac:dyDescent="0.3">
      <c r="A23" s="1"/>
      <c r="B23" s="70"/>
      <c r="C23" s="70"/>
      <c r="D23" s="76"/>
    </row>
    <row r="24" spans="1:5" ht="15.6" x14ac:dyDescent="0.3">
      <c r="A24" s="1"/>
      <c r="B24" s="70"/>
      <c r="C24" s="70"/>
      <c r="D24" s="76"/>
    </row>
    <row r="25" spans="1:5" ht="15.6" x14ac:dyDescent="0.3">
      <c r="A25" s="1"/>
      <c r="B25" s="70"/>
      <c r="C25" s="70"/>
      <c r="D25" s="76"/>
    </row>
    <row r="26" spans="1:5" ht="15.6" x14ac:dyDescent="0.3">
      <c r="A26" s="70" t="s">
        <v>87</v>
      </c>
      <c r="C26" s="70"/>
      <c r="D26" s="76"/>
    </row>
    <row r="27" spans="1:5" ht="15.6" x14ac:dyDescent="0.3">
      <c r="A27" s="1"/>
      <c r="B27" s="70"/>
      <c r="C27" s="70"/>
      <c r="D27" s="76"/>
    </row>
    <row r="28" spans="1:5" ht="15.6" x14ac:dyDescent="0.3">
      <c r="A28" s="1"/>
      <c r="B28" s="70"/>
      <c r="C28" s="70"/>
      <c r="D28" s="76"/>
    </row>
    <row r="29" spans="1:5" ht="15.6" x14ac:dyDescent="0.3">
      <c r="A29" s="1" t="s">
        <v>88</v>
      </c>
      <c r="B29" s="70" t="s">
        <v>89</v>
      </c>
      <c r="C29" s="70"/>
      <c r="D29" s="76"/>
    </row>
    <row r="30" spans="1:5" ht="15.6" x14ac:dyDescent="0.3">
      <c r="A30" s="1"/>
      <c r="B30" s="70" t="s">
        <v>90</v>
      </c>
      <c r="C30" s="70"/>
      <c r="D30" s="76"/>
    </row>
    <row r="31" spans="1:5" ht="15.6" x14ac:dyDescent="0.3">
      <c r="A31" s="1"/>
      <c r="B31" s="70" t="s">
        <v>91</v>
      </c>
      <c r="C31" s="70"/>
      <c r="D31" s="76"/>
    </row>
    <row r="32" spans="1:5" ht="15.6" x14ac:dyDescent="0.3">
      <c r="A32" s="1"/>
      <c r="B32" s="70"/>
      <c r="C32" s="70"/>
      <c r="D32" s="76"/>
    </row>
    <row r="33" spans="1:4" ht="15.6" x14ac:dyDescent="0.3">
      <c r="A33" s="1"/>
      <c r="B33" s="70"/>
      <c r="C33" s="70"/>
      <c r="D33" s="76"/>
    </row>
    <row r="34" spans="1:4" ht="15.6" x14ac:dyDescent="0.3">
      <c r="A34" s="66" t="s">
        <v>95</v>
      </c>
      <c r="B34" s="66"/>
      <c r="C34" s="66"/>
      <c r="D34" s="76"/>
    </row>
    <row r="35" spans="1:4" ht="15.6" x14ac:dyDescent="0.3">
      <c r="A35" s="1"/>
      <c r="B35" s="70"/>
      <c r="C35" s="70"/>
      <c r="D35" s="76"/>
    </row>
    <row r="36" spans="1:4" ht="15.6" x14ac:dyDescent="0.3">
      <c r="A36" s="1"/>
      <c r="B36" s="70"/>
      <c r="C36" s="70"/>
      <c r="D36" s="76"/>
    </row>
    <row r="37" spans="1:4" ht="15.6" x14ac:dyDescent="0.3">
      <c r="A37" s="1"/>
      <c r="B37" s="70"/>
      <c r="C37" s="70"/>
      <c r="D37" s="76"/>
    </row>
    <row r="38" spans="1:4" ht="15.6" x14ac:dyDescent="0.3">
      <c r="A38" s="1"/>
      <c r="B38" s="70"/>
      <c r="C38" s="70"/>
      <c r="D38" s="76"/>
    </row>
  </sheetData>
  <mergeCells count="7">
    <mergeCell ref="A34:C34"/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2021-03-03T13:48:45Z</dcterms:modified>
</cp:coreProperties>
</file>