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отчет!$A$1:$C$34</definedName>
  </definedNames>
  <calcPr calcId="145621"/>
</workbook>
</file>

<file path=xl/calcChain.xml><?xml version="1.0" encoding="utf-8"?>
<calcChain xmlns="http://schemas.openxmlformats.org/spreadsheetml/2006/main">
  <c r="C15" i="17" l="1"/>
  <c r="C12" i="17"/>
  <c r="C13" i="17"/>
  <c r="C14" i="17"/>
  <c r="C11" i="17"/>
  <c r="C6" i="17"/>
  <c r="C16" i="17"/>
  <c r="C9" i="17"/>
  <c r="B46" i="16"/>
  <c r="E24" i="16"/>
  <c r="E23" i="16"/>
  <c r="E22" i="16"/>
  <c r="E27" i="16" s="1"/>
  <c r="B49" i="16" s="1"/>
  <c r="C19" i="17" l="1"/>
  <c r="C20" i="17" s="1"/>
  <c r="B50" i="16"/>
  <c r="B46" i="15"/>
  <c r="E24" i="15" l="1"/>
  <c r="E23" i="15"/>
  <c r="E22" i="15"/>
  <c r="E27" i="15" l="1"/>
  <c r="B49" i="15" s="1"/>
  <c r="B50" i="15" s="1"/>
  <c r="B46" i="14"/>
  <c r="E27" i="14"/>
  <c r="E26" i="14"/>
  <c r="E23" i="14"/>
  <c r="E24" i="14" l="1"/>
  <c r="E22" i="14"/>
  <c r="D22" i="14"/>
  <c r="B49" i="14" l="1"/>
  <c r="B50" i="14" s="1"/>
  <c r="E27" i="13"/>
  <c r="E26" i="13"/>
  <c r="D22" i="13" l="1"/>
  <c r="E24" i="13" l="1"/>
  <c r="E22" i="13"/>
  <c r="B49" i="13" l="1"/>
  <c r="B50" i="13" l="1"/>
</calcChain>
</file>

<file path=xl/sharedStrings.xml><?xml version="1.0" encoding="utf-8"?>
<sst xmlns="http://schemas.openxmlformats.org/spreadsheetml/2006/main" count="262" uniqueCount="93">
  <si>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</si>
  <si>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</si>
  <si>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</si>
  <si>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</si>
  <si>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</si>
  <si>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</si>
  <si>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</si>
  <si>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</si>
  <si>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</si>
  <si>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</si>
  <si>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</si>
  <si>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</si>
  <si>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</si>
  <si>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</si>
  <si>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</si>
  <si>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</si>
  <si>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</si>
  <si>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</si>
  <si>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</si>
  <si>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</si>
  <si>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</si>
  <si>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</si>
  <si>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</si>
  <si>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</si>
  <si>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</si>
  <si>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</si>
  <si>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Лесная, д. 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</si>
  <si>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Субботиной Ольги Валерьевны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</si>
  <si>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№36 от 29.04.2015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</si>
  <si>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</si>
  <si>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</si>
  <si>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Субботиной О.В.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</si>
  <si>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</si>
  <si>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</si>
  <si>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</si>
  <si>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</si>
  <si>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</si>
  <si>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от   01.04.2015 г.</t>
    </r>
  </si>
  <si>
    <t>Общая площадь квартир - 355 м2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</si>
  <si>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</si>
  <si>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</si>
  <si>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</si>
  <si>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</si>
  <si>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Общехозяйственные расходы </t>
  </si>
  <si>
    <t>1 квартал</t>
  </si>
  <si>
    <t>Услуги по содержанию многоквартирного дома</t>
  </si>
  <si>
    <t>за 1 квартал 2020 года</t>
  </si>
  <si>
    <t>"31" 03 2020г.</t>
  </si>
  <si>
    <t>Обработка подъездов хлорсодержащими растворами  протирка перил, почт.ящиков, замков ежедневно</t>
  </si>
  <si>
    <t>с 26.03 по 31.03</t>
  </si>
  <si>
    <t>январь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</si>
  <si>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одна тысяча семьдсят рублей 38 копеек</t>
    </r>
  </si>
  <si>
    <t>Предъявлено населению 18871,74 руб.</t>
  </si>
  <si>
    <t>Разборка части кирпичной кладки вентканалов на кровле</t>
  </si>
  <si>
    <t>за 2 квартал 2020 года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</si>
  <si>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</si>
  <si>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</si>
  <si>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</si>
  <si>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Опиловка дерева</t>
  </si>
  <si>
    <t>июнь</t>
  </si>
  <si>
    <t xml:space="preserve">           2. Всего за период с "01" 04 2020 г. по "30" 06 2020 г. выполнено работ (оказано услуг) на общую сумму восемнадцать тысяч восемьсот шестьдесят один рубль 46 копеек</t>
  </si>
  <si>
    <t>за 3 квартал 2020 года</t>
  </si>
  <si>
    <t>"30" 09  2020 г.</t>
  </si>
  <si>
    <t>3 квартал</t>
  </si>
  <si>
    <t>Техническое диагностирование ВДГО</t>
  </si>
  <si>
    <t>сентябрь</t>
  </si>
  <si>
    <t xml:space="preserve">           2. Всего за период с "01" 07 2020 г. по "30" 09 2020 г. выполнено работ (оказано услуг) на общую сумму двадцать две тысячи триста двадцать девять рублей 68 копеек</t>
  </si>
  <si>
    <t>Предъявлено населению 19937,94 руб.</t>
  </si>
  <si>
    <t>за 4 квартал 2020 года</t>
  </si>
  <si>
    <t>"31" 12 2020 г.</t>
  </si>
  <si>
    <t>4 квартал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</si>
  <si>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</si>
  <si>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</si>
  <si>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</si>
  <si>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</si>
  <si>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</si>
  <si>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</si>
  <si>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</si>
  <si>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</si>
  <si>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</si>
  <si>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</si>
  <si>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</si>
  <si>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</si>
  <si>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</si>
  <si>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</si>
  <si>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</si>
  <si>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</si>
  <si>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ул.Лесная,4</t>
  </si>
  <si>
    <t>Начислено всего 77619,36</t>
  </si>
  <si>
    <t>Непредвиденные работы 25,5 ч/ч</t>
  </si>
  <si>
    <t xml:space="preserve">           2. Всего за период с "01" 10 2020 г. по "31" 12 2020 г. выполнено работ (оказано услуг) на общую сумму девятнадцать тысяч триста шестьдесят девять рублей 68 копеек</t>
  </si>
  <si>
    <t>Перечень предлагаемых работ на 2021 год.</t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</si>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</sst>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14" fillId="0" borderId="0" xfId="0" applyFont="1"/>
    <xf numFmtId="0" fontId="2" fillId="0" borderId="0" xfId="0" applyFont="1" applyAlignment="1">
      <alignment wrapText="1"/>
    </xf>
    <xf numFmtId="164" fontId="4" fillId="0" borderId="0" xfId="1" applyNumberFormat="1" applyFont="1" applyBorder="1"/>
    <xf numFmtId="164" fontId="4" fillId="0" borderId="0" xfId="1" applyNumberFormat="1" applyFont="1" applyBorder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3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6" fillId="0" borderId="0" xfId="0" applyFo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17" fillId="0" borderId="4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5" zoomScale="110" zoomScaleNormal="100" zoomScaleSheetLayoutView="110" workbookViewId="0">
      <selection activeCell="A29" sqref="A29:E2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77" t="s">
        <v>11</v>
      </c>
      <c r="B1" s="77"/>
      <c r="C1" s="77"/>
      <c r="D1" s="77"/>
      <c r="E1" s="77"/>
    </row>
    <row r="2" spans="1:5" ht="30" customHeight="1" x14ac:dyDescent="0.3">
      <c r="A2" s="78" t="s">
        <v>12</v>
      </c>
      <c r="B2" s="79"/>
      <c r="C2" s="79"/>
      <c r="D2" s="79"/>
      <c r="E2" s="79"/>
    </row>
    <row r="3" spans="1:5" x14ac:dyDescent="0.25">
      <c r="A3" s="80" t="s">
        <v>46</v>
      </c>
      <c r="B3" s="80"/>
      <c r="C3" s="80"/>
      <c r="D3" s="80"/>
      <c r="E3" s="80"/>
    </row>
    <row r="4" spans="1:5" s="1" customFormat="1" ht="15.6" x14ac:dyDescent="0.3">
      <c r="A4" s="23" t="s">
        <v>13</v>
      </c>
      <c r="B4" s="4"/>
      <c r="C4" s="4"/>
      <c r="D4" s="4"/>
      <c r="E4" s="24" t="s">
        <v>47</v>
      </c>
    </row>
    <row r="5" spans="1:5" x14ac:dyDescent="0.25">
      <c r="A5" s="28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81" t="s">
        <v>26</v>
      </c>
      <c r="B7" s="81"/>
      <c r="C7" s="81"/>
      <c r="D7" s="81"/>
      <c r="E7" s="81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8" t="s">
        <v>27</v>
      </c>
      <c r="B9" s="68"/>
      <c r="C9" s="68"/>
      <c r="D9" s="68"/>
      <c r="E9" s="68"/>
    </row>
    <row r="10" spans="1:5" ht="25.5" customHeight="1" x14ac:dyDescent="0.25">
      <c r="A10" s="82" t="s">
        <v>14</v>
      </c>
      <c r="B10" s="83"/>
      <c r="C10" s="83"/>
      <c r="D10" s="83"/>
      <c r="E10" s="83"/>
    </row>
    <row r="11" spans="1:5" ht="30" customHeight="1" x14ac:dyDescent="0.25">
      <c r="A11" s="68" t="s">
        <v>28</v>
      </c>
      <c r="B11" s="68"/>
      <c r="C11" s="68"/>
      <c r="D11" s="68"/>
      <c r="E11" s="68"/>
    </row>
    <row r="12" spans="1:5" x14ac:dyDescent="0.25">
      <c r="A12" s="73" t="s">
        <v>15</v>
      </c>
      <c r="B12" s="74"/>
      <c r="C12" s="74"/>
      <c r="D12" s="74"/>
      <c r="E12" s="74"/>
    </row>
    <row r="13" spans="1:5" x14ac:dyDescent="0.25">
      <c r="A13" s="68" t="s">
        <v>22</v>
      </c>
      <c r="B13" s="68"/>
      <c r="C13" s="68"/>
      <c r="D13" s="68"/>
      <c r="E13" s="68"/>
    </row>
    <row r="14" spans="1:5" x14ac:dyDescent="0.25">
      <c r="A14" s="73" t="s">
        <v>2</v>
      </c>
      <c r="B14" s="74"/>
      <c r="C14" s="74"/>
      <c r="D14" s="74"/>
      <c r="E14" s="74"/>
    </row>
    <row r="15" spans="1:5" x14ac:dyDescent="0.25">
      <c r="A15" s="68" t="s">
        <v>23</v>
      </c>
      <c r="B15" s="68"/>
      <c r="C15" s="68"/>
      <c r="D15" s="68"/>
      <c r="E15" s="68"/>
    </row>
    <row r="16" spans="1:5" x14ac:dyDescent="0.25">
      <c r="A16" s="73" t="s">
        <v>16</v>
      </c>
      <c r="B16" s="74"/>
      <c r="C16" s="74"/>
      <c r="D16" s="74"/>
      <c r="E16" s="74"/>
    </row>
    <row r="17" spans="1:7" ht="27" customHeight="1" x14ac:dyDescent="0.25">
      <c r="A17" s="68" t="s">
        <v>17</v>
      </c>
      <c r="B17" s="68"/>
      <c r="C17" s="68"/>
      <c r="D17" s="68"/>
      <c r="E17" s="68"/>
    </row>
    <row r="18" spans="1:7" ht="58.5" customHeight="1" x14ac:dyDescent="0.25">
      <c r="A18" s="68" t="s">
        <v>37</v>
      </c>
      <c r="B18" s="68"/>
      <c r="C18" s="68"/>
      <c r="D18" s="68"/>
      <c r="E18" s="68"/>
    </row>
    <row r="19" spans="1:7" ht="29.25" customHeight="1" x14ac:dyDescent="0.25">
      <c r="A19" s="75" t="s">
        <v>29</v>
      </c>
      <c r="B19" s="75"/>
      <c r="C19" s="75"/>
      <c r="D19" s="75"/>
      <c r="E19" s="75"/>
    </row>
    <row r="20" spans="1:7" x14ac:dyDescent="0.25">
      <c r="A20" s="75"/>
      <c r="B20" s="75"/>
      <c r="C20" s="75"/>
      <c r="D20" s="75"/>
      <c r="E20" s="75"/>
      <c r="F20" s="2">
        <v>355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6" t="s">
        <v>45</v>
      </c>
      <c r="B22" s="9" t="s">
        <v>35</v>
      </c>
      <c r="C22" s="3" t="s">
        <v>4</v>
      </c>
      <c r="D22" s="3">
        <f>11.88</f>
        <v>11.88</v>
      </c>
      <c r="E22" s="8">
        <f>D22*F20*G20</f>
        <v>12652.2</v>
      </c>
    </row>
    <row r="23" spans="1:7" ht="55.2" x14ac:dyDescent="0.25">
      <c r="A23" s="7" t="s">
        <v>48</v>
      </c>
      <c r="B23" s="35" t="s">
        <v>49</v>
      </c>
      <c r="C23" s="3" t="s">
        <v>4</v>
      </c>
      <c r="D23" s="3"/>
      <c r="E23" s="8">
        <v>173.28</v>
      </c>
    </row>
    <row r="24" spans="1:7" x14ac:dyDescent="0.25">
      <c r="A24" s="7" t="s">
        <v>43</v>
      </c>
      <c r="B24" s="9" t="s">
        <v>24</v>
      </c>
      <c r="C24" s="3" t="s">
        <v>4</v>
      </c>
      <c r="D24" s="3">
        <v>3.3</v>
      </c>
      <c r="E24" s="8">
        <f>D24*F20*G20</f>
        <v>3514.5</v>
      </c>
    </row>
    <row r="25" spans="1:7" x14ac:dyDescent="0.25">
      <c r="A25" s="7" t="s">
        <v>32</v>
      </c>
      <c r="B25" s="9" t="s">
        <v>44</v>
      </c>
      <c r="C25" s="3" t="s">
        <v>33</v>
      </c>
      <c r="D25" s="3"/>
      <c r="E25" s="8">
        <v>0</v>
      </c>
    </row>
    <row r="26" spans="1:7" ht="27.6" x14ac:dyDescent="0.25">
      <c r="A26" s="25" t="s">
        <v>53</v>
      </c>
      <c r="B26" s="9" t="s">
        <v>50</v>
      </c>
      <c r="C26" s="3" t="s">
        <v>33</v>
      </c>
      <c r="D26" s="3">
        <v>24</v>
      </c>
      <c r="E26" s="8">
        <f>D26*197.1</f>
        <v>4730.3999999999996</v>
      </c>
    </row>
    <row r="27" spans="1:7" s="14" customFormat="1" x14ac:dyDescent="0.25">
      <c r="A27" s="10" t="s">
        <v>25</v>
      </c>
      <c r="B27" s="11"/>
      <c r="C27" s="12"/>
      <c r="D27" s="12"/>
      <c r="E27" s="13">
        <f>SUM(E22:E26)</f>
        <v>21070.38</v>
      </c>
    </row>
    <row r="29" spans="1:7" ht="31.5" customHeight="1" x14ac:dyDescent="0.25">
      <c r="A29" s="76" t="s">
        <v>51</v>
      </c>
      <c r="B29" s="76"/>
      <c r="C29" s="76"/>
      <c r="D29" s="76"/>
      <c r="E29" s="76"/>
    </row>
    <row r="30" spans="1:7" ht="31.5" customHeight="1" x14ac:dyDescent="0.25">
      <c r="A30" s="68" t="s">
        <v>21</v>
      </c>
      <c r="B30" s="68"/>
      <c r="C30" s="68"/>
      <c r="D30" s="68"/>
      <c r="E30" s="68"/>
    </row>
    <row r="31" spans="1:7" x14ac:dyDescent="0.25">
      <c r="A31" s="68" t="s">
        <v>20</v>
      </c>
      <c r="B31" s="68"/>
      <c r="C31" s="68"/>
      <c r="D31" s="68"/>
      <c r="E31" s="68"/>
    </row>
    <row r="32" spans="1:7" ht="31.5" customHeight="1" x14ac:dyDescent="0.25">
      <c r="A32" s="68" t="s">
        <v>34</v>
      </c>
      <c r="B32" s="68"/>
      <c r="C32" s="68"/>
      <c r="D32" s="68"/>
      <c r="E32" s="68"/>
    </row>
    <row r="33" spans="1:5" x14ac:dyDescent="0.25">
      <c r="A33" s="68" t="s">
        <v>18</v>
      </c>
      <c r="B33" s="68"/>
      <c r="C33" s="68"/>
      <c r="D33" s="68"/>
      <c r="E33" s="68"/>
    </row>
    <row r="34" spans="1:5" x14ac:dyDescent="0.25">
      <c r="A34" s="30"/>
      <c r="B34" s="30"/>
      <c r="C34" s="30"/>
      <c r="D34" s="30"/>
      <c r="E34" s="30"/>
    </row>
    <row r="35" spans="1:5" x14ac:dyDescent="0.25">
      <c r="A35" s="30"/>
      <c r="B35" s="30"/>
      <c r="C35" s="30"/>
      <c r="D35" s="30"/>
      <c r="E35" s="30"/>
    </row>
    <row r="36" spans="1:5" x14ac:dyDescent="0.25">
      <c r="A36" s="72" t="s">
        <v>5</v>
      </c>
      <c r="B36" s="72"/>
      <c r="C36" s="72"/>
      <c r="D36" s="72"/>
      <c r="E36" s="72"/>
    </row>
    <row r="37" spans="1:5" x14ac:dyDescent="0.25">
      <c r="A37" s="68" t="s">
        <v>18</v>
      </c>
      <c r="B37" s="68"/>
      <c r="C37" s="68"/>
      <c r="D37" s="68"/>
      <c r="E37" s="68"/>
    </row>
    <row r="38" spans="1:5" x14ac:dyDescent="0.25">
      <c r="A38" s="69" t="s">
        <v>30</v>
      </c>
      <c r="B38" s="69"/>
      <c r="C38" s="69"/>
      <c r="D38" s="69"/>
      <c r="E38" s="5"/>
    </row>
    <row r="39" spans="1:5" x14ac:dyDescent="0.25">
      <c r="B39" s="70" t="s">
        <v>19</v>
      </c>
      <c r="C39" s="70"/>
      <c r="D39" s="70"/>
      <c r="E39" s="6" t="s">
        <v>6</v>
      </c>
    </row>
    <row r="40" spans="1:5" x14ac:dyDescent="0.25">
      <c r="A40" s="27"/>
      <c r="B40" s="27"/>
      <c r="C40" s="27"/>
      <c r="D40" s="27"/>
      <c r="E40" s="27"/>
    </row>
    <row r="41" spans="1:5" x14ac:dyDescent="0.25">
      <c r="A41" s="71" t="s">
        <v>31</v>
      </c>
      <c r="B41" s="71"/>
      <c r="C41" s="71"/>
      <c r="D41" s="71"/>
      <c r="E41" s="5"/>
    </row>
    <row r="42" spans="1:5" x14ac:dyDescent="0.25">
      <c r="B42" s="70" t="s">
        <v>19</v>
      </c>
      <c r="C42" s="70"/>
      <c r="D42" s="70"/>
      <c r="E42" s="6" t="s">
        <v>6</v>
      </c>
    </row>
    <row r="44" spans="1:5" x14ac:dyDescent="0.25">
      <c r="A44" s="18" t="s">
        <v>38</v>
      </c>
    </row>
    <row r="45" spans="1:5" x14ac:dyDescent="0.25">
      <c r="A45" s="14" t="s">
        <v>36</v>
      </c>
    </row>
    <row r="46" spans="1:5" x14ac:dyDescent="0.25">
      <c r="A46" s="2" t="s">
        <v>42</v>
      </c>
      <c r="B46" s="15">
        <v>10176.030000000001</v>
      </c>
    </row>
    <row r="47" spans="1:5" ht="26.4" x14ac:dyDescent="0.25">
      <c r="A47" s="19" t="s">
        <v>52</v>
      </c>
      <c r="B47" s="20"/>
    </row>
    <row r="48" spans="1:5" ht="17.25" customHeight="1" x14ac:dyDescent="0.25">
      <c r="A48" s="2" t="s">
        <v>39</v>
      </c>
      <c r="B48" s="21">
        <v>18871.740000000002</v>
      </c>
    </row>
    <row r="49" spans="1:2" ht="27.6" x14ac:dyDescent="0.25">
      <c r="A49" s="29" t="s">
        <v>40</v>
      </c>
      <c r="B49" s="21">
        <f>E27</f>
        <v>21070.38</v>
      </c>
    </row>
    <row r="50" spans="1:2" x14ac:dyDescent="0.25">
      <c r="A50" s="16" t="s">
        <v>41</v>
      </c>
      <c r="B50" s="22">
        <f>B46+B48-B49</f>
        <v>7977.3900000000031</v>
      </c>
    </row>
    <row r="52" spans="1:2" x14ac:dyDescent="0.25">
      <c r="B52" s="17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6:E36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5" zoomScale="110" zoomScaleNormal="100" zoomScaleSheetLayoutView="110" workbookViewId="0">
      <selection activeCell="E54" sqref="E5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77" t="s">
        <v>11</v>
      </c>
      <c r="B1" s="77"/>
      <c r="C1" s="77"/>
      <c r="D1" s="77"/>
      <c r="E1" s="77"/>
    </row>
    <row r="2" spans="1:5" ht="30" customHeight="1" x14ac:dyDescent="0.3">
      <c r="A2" s="78" t="s">
        <v>12</v>
      </c>
      <c r="B2" s="79"/>
      <c r="C2" s="79"/>
      <c r="D2" s="79"/>
      <c r="E2" s="79"/>
    </row>
    <row r="3" spans="1:5" x14ac:dyDescent="0.25">
      <c r="A3" s="80" t="s">
        <v>54</v>
      </c>
      <c r="B3" s="80"/>
      <c r="C3" s="80"/>
      <c r="D3" s="80"/>
      <c r="E3" s="80"/>
    </row>
    <row r="4" spans="1:5" s="1" customFormat="1" ht="28.2" x14ac:dyDescent="0.3">
      <c r="A4" s="23" t="s">
        <v>13</v>
      </c>
      <c r="B4" s="4"/>
      <c r="C4" s="4"/>
      <c r="D4" s="4"/>
      <c r="E4" s="24" t="s">
        <v>55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81" t="s">
        <v>26</v>
      </c>
      <c r="B7" s="81"/>
      <c r="C7" s="81"/>
      <c r="D7" s="81"/>
      <c r="E7" s="81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8" t="s">
        <v>27</v>
      </c>
      <c r="B9" s="68"/>
      <c r="C9" s="68"/>
      <c r="D9" s="68"/>
      <c r="E9" s="68"/>
    </row>
    <row r="10" spans="1:5" ht="25.5" customHeight="1" x14ac:dyDescent="0.25">
      <c r="A10" s="82" t="s">
        <v>14</v>
      </c>
      <c r="B10" s="83"/>
      <c r="C10" s="83"/>
      <c r="D10" s="83"/>
      <c r="E10" s="83"/>
    </row>
    <row r="11" spans="1:5" ht="30" customHeight="1" x14ac:dyDescent="0.25">
      <c r="A11" s="68" t="s">
        <v>28</v>
      </c>
      <c r="B11" s="68"/>
      <c r="C11" s="68"/>
      <c r="D11" s="68"/>
      <c r="E11" s="68"/>
    </row>
    <row r="12" spans="1:5" x14ac:dyDescent="0.25">
      <c r="A12" s="73" t="s">
        <v>15</v>
      </c>
      <c r="B12" s="74"/>
      <c r="C12" s="74"/>
      <c r="D12" s="74"/>
      <c r="E12" s="74"/>
    </row>
    <row r="13" spans="1:5" x14ac:dyDescent="0.25">
      <c r="A13" s="68" t="s">
        <v>22</v>
      </c>
      <c r="B13" s="68"/>
      <c r="C13" s="68"/>
      <c r="D13" s="68"/>
      <c r="E13" s="68"/>
    </row>
    <row r="14" spans="1:5" x14ac:dyDescent="0.25">
      <c r="A14" s="73" t="s">
        <v>2</v>
      </c>
      <c r="B14" s="74"/>
      <c r="C14" s="74"/>
      <c r="D14" s="74"/>
      <c r="E14" s="74"/>
    </row>
    <row r="15" spans="1:5" x14ac:dyDescent="0.25">
      <c r="A15" s="68" t="s">
        <v>23</v>
      </c>
      <c r="B15" s="68"/>
      <c r="C15" s="68"/>
      <c r="D15" s="68"/>
      <c r="E15" s="68"/>
    </row>
    <row r="16" spans="1:5" x14ac:dyDescent="0.25">
      <c r="A16" s="73" t="s">
        <v>16</v>
      </c>
      <c r="B16" s="74"/>
      <c r="C16" s="74"/>
      <c r="D16" s="74"/>
      <c r="E16" s="74"/>
    </row>
    <row r="17" spans="1:7" ht="27" customHeight="1" x14ac:dyDescent="0.25">
      <c r="A17" s="68" t="s">
        <v>17</v>
      </c>
      <c r="B17" s="68"/>
      <c r="C17" s="68"/>
      <c r="D17" s="68"/>
      <c r="E17" s="68"/>
    </row>
    <row r="18" spans="1:7" ht="58.5" customHeight="1" x14ac:dyDescent="0.25">
      <c r="A18" s="68" t="s">
        <v>37</v>
      </c>
      <c r="B18" s="68"/>
      <c r="C18" s="68"/>
      <c r="D18" s="68"/>
      <c r="E18" s="68"/>
    </row>
    <row r="19" spans="1:7" ht="29.25" customHeight="1" x14ac:dyDescent="0.25">
      <c r="A19" s="75" t="s">
        <v>29</v>
      </c>
      <c r="B19" s="75"/>
      <c r="C19" s="75"/>
      <c r="D19" s="75"/>
      <c r="E19" s="75"/>
    </row>
    <row r="20" spans="1:7" x14ac:dyDescent="0.25">
      <c r="A20" s="75"/>
      <c r="B20" s="75"/>
      <c r="C20" s="75"/>
      <c r="D20" s="75"/>
      <c r="E20" s="75"/>
      <c r="F20" s="2">
        <v>355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6" t="s">
        <v>45</v>
      </c>
      <c r="B22" s="9" t="s">
        <v>35</v>
      </c>
      <c r="C22" s="3" t="s">
        <v>4</v>
      </c>
      <c r="D22" s="3">
        <f>11.88</f>
        <v>11.88</v>
      </c>
      <c r="E22" s="8">
        <f>D22*F20*G20</f>
        <v>12652.2</v>
      </c>
    </row>
    <row r="23" spans="1:7" ht="69" x14ac:dyDescent="0.25">
      <c r="A23" s="7" t="s">
        <v>56</v>
      </c>
      <c r="B23" s="9" t="s">
        <v>57</v>
      </c>
      <c r="C23" s="3" t="s">
        <v>4</v>
      </c>
      <c r="D23" s="3"/>
      <c r="E23" s="8">
        <f>790.76*3</f>
        <v>2372.2799999999997</v>
      </c>
    </row>
    <row r="24" spans="1:7" x14ac:dyDescent="0.25">
      <c r="A24" s="7" t="s">
        <v>43</v>
      </c>
      <c r="B24" s="9" t="s">
        <v>24</v>
      </c>
      <c r="C24" s="3" t="s">
        <v>4</v>
      </c>
      <c r="D24" s="3">
        <v>3.3</v>
      </c>
      <c r="E24" s="8">
        <f>D24*F20*G20</f>
        <v>3514.5</v>
      </c>
    </row>
    <row r="25" spans="1:7" x14ac:dyDescent="0.25">
      <c r="A25" s="40" t="s">
        <v>32</v>
      </c>
      <c r="B25" s="9" t="s">
        <v>57</v>
      </c>
      <c r="C25" s="3" t="s">
        <v>33</v>
      </c>
      <c r="D25" s="3"/>
      <c r="E25" s="8">
        <v>26.83</v>
      </c>
    </row>
    <row r="26" spans="1:7" x14ac:dyDescent="0.25">
      <c r="A26" s="42" t="s">
        <v>58</v>
      </c>
      <c r="B26" s="35" t="s">
        <v>59</v>
      </c>
      <c r="C26" s="3" t="s">
        <v>33</v>
      </c>
      <c r="D26" s="3">
        <v>1.5</v>
      </c>
      <c r="E26" s="8">
        <f>D26*197.1</f>
        <v>295.64999999999998</v>
      </c>
    </row>
    <row r="27" spans="1:7" s="14" customFormat="1" x14ac:dyDescent="0.25">
      <c r="A27" s="41" t="s">
        <v>25</v>
      </c>
      <c r="B27" s="11"/>
      <c r="C27" s="12"/>
      <c r="D27" s="12"/>
      <c r="E27" s="13">
        <f>SUM(E22:E26)</f>
        <v>18861.460000000003</v>
      </c>
    </row>
    <row r="29" spans="1:7" ht="31.5" customHeight="1" x14ac:dyDescent="0.25">
      <c r="A29" s="68" t="s">
        <v>60</v>
      </c>
      <c r="B29" s="68"/>
      <c r="C29" s="68"/>
      <c r="D29" s="68"/>
      <c r="E29" s="68"/>
    </row>
    <row r="30" spans="1:7" ht="31.5" customHeight="1" x14ac:dyDescent="0.25">
      <c r="A30" s="68" t="s">
        <v>21</v>
      </c>
      <c r="B30" s="68"/>
      <c r="C30" s="68"/>
      <c r="D30" s="68"/>
      <c r="E30" s="68"/>
    </row>
    <row r="31" spans="1:7" x14ac:dyDescent="0.25">
      <c r="A31" s="68" t="s">
        <v>20</v>
      </c>
      <c r="B31" s="68"/>
      <c r="C31" s="68"/>
      <c r="D31" s="68"/>
      <c r="E31" s="68"/>
    </row>
    <row r="32" spans="1:7" ht="31.5" customHeight="1" x14ac:dyDescent="0.25">
      <c r="A32" s="68" t="s">
        <v>34</v>
      </c>
      <c r="B32" s="68"/>
      <c r="C32" s="68"/>
      <c r="D32" s="68"/>
      <c r="E32" s="68"/>
    </row>
    <row r="33" spans="1:5" x14ac:dyDescent="0.25">
      <c r="A33" s="68" t="s">
        <v>18</v>
      </c>
      <c r="B33" s="68"/>
      <c r="C33" s="68"/>
      <c r="D33" s="68"/>
      <c r="E33" s="68"/>
    </row>
    <row r="34" spans="1:5" x14ac:dyDescent="0.25">
      <c r="A34" s="33"/>
      <c r="B34" s="33"/>
      <c r="C34" s="33"/>
      <c r="D34" s="33"/>
      <c r="E34" s="33"/>
    </row>
    <row r="35" spans="1:5" x14ac:dyDescent="0.25">
      <c r="A35" s="33"/>
      <c r="B35" s="33"/>
      <c r="C35" s="33"/>
      <c r="D35" s="33"/>
      <c r="E35" s="33"/>
    </row>
    <row r="36" spans="1:5" x14ac:dyDescent="0.25">
      <c r="A36" s="72" t="s">
        <v>5</v>
      </c>
      <c r="B36" s="72"/>
      <c r="C36" s="72"/>
      <c r="D36" s="72"/>
      <c r="E36" s="72"/>
    </row>
    <row r="37" spans="1:5" x14ac:dyDescent="0.25">
      <c r="A37" s="68" t="s">
        <v>18</v>
      </c>
      <c r="B37" s="68"/>
      <c r="C37" s="68"/>
      <c r="D37" s="68"/>
      <c r="E37" s="68"/>
    </row>
    <row r="38" spans="1:5" x14ac:dyDescent="0.25">
      <c r="A38" s="69" t="s">
        <v>30</v>
      </c>
      <c r="B38" s="69"/>
      <c r="C38" s="69"/>
      <c r="D38" s="69"/>
      <c r="E38" s="5"/>
    </row>
    <row r="39" spans="1:5" x14ac:dyDescent="0.25">
      <c r="B39" s="70" t="s">
        <v>19</v>
      </c>
      <c r="C39" s="70"/>
      <c r="D39" s="70"/>
      <c r="E39" s="6" t="s">
        <v>6</v>
      </c>
    </row>
    <row r="40" spans="1:5" x14ac:dyDescent="0.25">
      <c r="A40" s="31"/>
      <c r="B40" s="31"/>
      <c r="C40" s="31"/>
      <c r="D40" s="31"/>
      <c r="E40" s="31"/>
    </row>
    <row r="41" spans="1:5" x14ac:dyDescent="0.25">
      <c r="A41" s="71" t="s">
        <v>31</v>
      </c>
      <c r="B41" s="71"/>
      <c r="C41" s="71"/>
      <c r="D41" s="71"/>
      <c r="E41" s="5"/>
    </row>
    <row r="42" spans="1:5" x14ac:dyDescent="0.25">
      <c r="B42" s="70" t="s">
        <v>19</v>
      </c>
      <c r="C42" s="70"/>
      <c r="D42" s="70"/>
      <c r="E42" s="6" t="s">
        <v>6</v>
      </c>
    </row>
    <row r="44" spans="1:5" x14ac:dyDescent="0.25">
      <c r="A44" s="18" t="s">
        <v>38</v>
      </c>
    </row>
    <row r="45" spans="1:5" x14ac:dyDescent="0.25">
      <c r="A45" s="14" t="s">
        <v>36</v>
      </c>
    </row>
    <row r="46" spans="1:5" x14ac:dyDescent="0.25">
      <c r="A46" s="2" t="s">
        <v>42</v>
      </c>
      <c r="B46" s="15">
        <f>'1кв'!B50</f>
        <v>7977.3900000000031</v>
      </c>
    </row>
    <row r="47" spans="1:5" ht="26.4" x14ac:dyDescent="0.25">
      <c r="A47" s="19" t="s">
        <v>52</v>
      </c>
      <c r="B47" s="20"/>
    </row>
    <row r="48" spans="1:5" ht="17.25" customHeight="1" x14ac:dyDescent="0.25">
      <c r="A48" s="2" t="s">
        <v>39</v>
      </c>
      <c r="B48" s="21">
        <v>18871.740000000002</v>
      </c>
    </row>
    <row r="49" spans="1:2" ht="27.6" x14ac:dyDescent="0.25">
      <c r="A49" s="34" t="s">
        <v>40</v>
      </c>
      <c r="B49" s="21">
        <f>E27</f>
        <v>18861.460000000003</v>
      </c>
    </row>
    <row r="50" spans="1:2" x14ac:dyDescent="0.25">
      <c r="A50" s="16" t="s">
        <v>41</v>
      </c>
      <c r="B50" s="22">
        <f>B46+B48-B49</f>
        <v>7987.6700000000019</v>
      </c>
    </row>
    <row r="52" spans="1:2" x14ac:dyDescent="0.25">
      <c r="B52" s="17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6:E36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2" zoomScale="110" zoomScaleNormal="100" zoomScaleSheetLayoutView="11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77" t="s">
        <v>11</v>
      </c>
      <c r="B1" s="77"/>
      <c r="C1" s="77"/>
      <c r="D1" s="77"/>
      <c r="E1" s="77"/>
    </row>
    <row r="2" spans="1:5" ht="30" customHeight="1" x14ac:dyDescent="0.3">
      <c r="A2" s="78" t="s">
        <v>12</v>
      </c>
      <c r="B2" s="79"/>
      <c r="C2" s="79"/>
      <c r="D2" s="79"/>
      <c r="E2" s="79"/>
    </row>
    <row r="3" spans="1:5" x14ac:dyDescent="0.25">
      <c r="A3" s="80" t="s">
        <v>61</v>
      </c>
      <c r="B3" s="80"/>
      <c r="C3" s="80"/>
      <c r="D3" s="80"/>
      <c r="E3" s="80"/>
    </row>
    <row r="4" spans="1:5" s="1" customFormat="1" ht="28.2" x14ac:dyDescent="0.3">
      <c r="A4" s="23" t="s">
        <v>13</v>
      </c>
      <c r="B4" s="4"/>
      <c r="C4" s="4"/>
      <c r="D4" s="4"/>
      <c r="E4" s="24" t="s">
        <v>62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81" t="s">
        <v>26</v>
      </c>
      <c r="B7" s="81"/>
      <c r="C7" s="81"/>
      <c r="D7" s="81"/>
      <c r="E7" s="81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8" t="s">
        <v>27</v>
      </c>
      <c r="B9" s="68"/>
      <c r="C9" s="68"/>
      <c r="D9" s="68"/>
      <c r="E9" s="68"/>
    </row>
    <row r="10" spans="1:5" ht="25.5" customHeight="1" x14ac:dyDescent="0.25">
      <c r="A10" s="82" t="s">
        <v>14</v>
      </c>
      <c r="B10" s="83"/>
      <c r="C10" s="83"/>
      <c r="D10" s="83"/>
      <c r="E10" s="83"/>
    </row>
    <row r="11" spans="1:5" ht="30" customHeight="1" x14ac:dyDescent="0.25">
      <c r="A11" s="68" t="s">
        <v>28</v>
      </c>
      <c r="B11" s="68"/>
      <c r="C11" s="68"/>
      <c r="D11" s="68"/>
      <c r="E11" s="68"/>
    </row>
    <row r="12" spans="1:5" x14ac:dyDescent="0.25">
      <c r="A12" s="73" t="s">
        <v>15</v>
      </c>
      <c r="B12" s="74"/>
      <c r="C12" s="74"/>
      <c r="D12" s="74"/>
      <c r="E12" s="74"/>
    </row>
    <row r="13" spans="1:5" x14ac:dyDescent="0.25">
      <c r="A13" s="68" t="s">
        <v>22</v>
      </c>
      <c r="B13" s="68"/>
      <c r="C13" s="68"/>
      <c r="D13" s="68"/>
      <c r="E13" s="68"/>
    </row>
    <row r="14" spans="1:5" x14ac:dyDescent="0.25">
      <c r="A14" s="73" t="s">
        <v>2</v>
      </c>
      <c r="B14" s="74"/>
      <c r="C14" s="74"/>
      <c r="D14" s="74"/>
      <c r="E14" s="74"/>
    </row>
    <row r="15" spans="1:5" x14ac:dyDescent="0.25">
      <c r="A15" s="68" t="s">
        <v>23</v>
      </c>
      <c r="B15" s="68"/>
      <c r="C15" s="68"/>
      <c r="D15" s="68"/>
      <c r="E15" s="68"/>
    </row>
    <row r="16" spans="1:5" x14ac:dyDescent="0.25">
      <c r="A16" s="73" t="s">
        <v>16</v>
      </c>
      <c r="B16" s="74"/>
      <c r="C16" s="74"/>
      <c r="D16" s="74"/>
      <c r="E16" s="74"/>
    </row>
    <row r="17" spans="1:7" ht="27" customHeight="1" x14ac:dyDescent="0.25">
      <c r="A17" s="68" t="s">
        <v>17</v>
      </c>
      <c r="B17" s="68"/>
      <c r="C17" s="68"/>
      <c r="D17" s="68"/>
      <c r="E17" s="68"/>
    </row>
    <row r="18" spans="1:7" ht="58.5" customHeight="1" x14ac:dyDescent="0.25">
      <c r="A18" s="68" t="s">
        <v>37</v>
      </c>
      <c r="B18" s="68"/>
      <c r="C18" s="68"/>
      <c r="D18" s="68"/>
      <c r="E18" s="68"/>
    </row>
    <row r="19" spans="1:7" ht="29.25" customHeight="1" x14ac:dyDescent="0.25">
      <c r="A19" s="75" t="s">
        <v>29</v>
      </c>
      <c r="B19" s="75"/>
      <c r="C19" s="75"/>
      <c r="D19" s="75"/>
      <c r="E19" s="75"/>
    </row>
    <row r="20" spans="1:7" x14ac:dyDescent="0.25">
      <c r="A20" s="75"/>
      <c r="B20" s="75"/>
      <c r="C20" s="75"/>
      <c r="D20" s="75"/>
      <c r="E20" s="75"/>
      <c r="F20" s="2">
        <v>355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6" t="s">
        <v>45</v>
      </c>
      <c r="B22" s="9" t="s">
        <v>35</v>
      </c>
      <c r="C22" s="3" t="s">
        <v>4</v>
      </c>
      <c r="D22" s="3">
        <v>12.53</v>
      </c>
      <c r="E22" s="8">
        <f>D22*F20*G20</f>
        <v>13344.449999999999</v>
      </c>
    </row>
    <row r="23" spans="1:7" ht="69" x14ac:dyDescent="0.25">
      <c r="A23" s="7" t="s">
        <v>56</v>
      </c>
      <c r="B23" s="9" t="s">
        <v>63</v>
      </c>
      <c r="C23" s="3" t="s">
        <v>4</v>
      </c>
      <c r="D23" s="3"/>
      <c r="E23" s="8">
        <f>790.76*3</f>
        <v>2372.2799999999997</v>
      </c>
    </row>
    <row r="24" spans="1:7" x14ac:dyDescent="0.25">
      <c r="A24" s="7" t="s">
        <v>43</v>
      </c>
      <c r="B24" s="9" t="s">
        <v>24</v>
      </c>
      <c r="C24" s="3" t="s">
        <v>4</v>
      </c>
      <c r="D24" s="3">
        <v>3.43</v>
      </c>
      <c r="E24" s="8">
        <f>D24*F20*G20</f>
        <v>3652.9500000000003</v>
      </c>
    </row>
    <row r="25" spans="1:7" x14ac:dyDescent="0.25">
      <c r="A25" s="40" t="s">
        <v>32</v>
      </c>
      <c r="B25" s="9" t="s">
        <v>63</v>
      </c>
      <c r="C25" s="3" t="s">
        <v>33</v>
      </c>
      <c r="D25" s="3"/>
      <c r="E25" s="8">
        <v>0</v>
      </c>
    </row>
    <row r="26" spans="1:7" ht="27.6" x14ac:dyDescent="0.25">
      <c r="A26" s="25" t="s">
        <v>64</v>
      </c>
      <c r="B26" s="9" t="s">
        <v>65</v>
      </c>
      <c r="C26" s="3" t="s">
        <v>33</v>
      </c>
      <c r="D26" s="3"/>
      <c r="E26" s="8">
        <v>2960</v>
      </c>
    </row>
    <row r="27" spans="1:7" s="14" customFormat="1" x14ac:dyDescent="0.25">
      <c r="A27" s="41" t="s">
        <v>25</v>
      </c>
      <c r="B27" s="11"/>
      <c r="C27" s="12"/>
      <c r="D27" s="12"/>
      <c r="E27" s="13">
        <f>SUM(E22:E26)</f>
        <v>22329.68</v>
      </c>
    </row>
    <row r="29" spans="1:7" ht="31.5" customHeight="1" x14ac:dyDescent="0.25">
      <c r="A29" s="68" t="s">
        <v>66</v>
      </c>
      <c r="B29" s="68"/>
      <c r="C29" s="68"/>
      <c r="D29" s="68"/>
      <c r="E29" s="68"/>
    </row>
    <row r="30" spans="1:7" ht="31.5" customHeight="1" x14ac:dyDescent="0.25">
      <c r="A30" s="68" t="s">
        <v>21</v>
      </c>
      <c r="B30" s="68"/>
      <c r="C30" s="68"/>
      <c r="D30" s="68"/>
      <c r="E30" s="68"/>
    </row>
    <row r="31" spans="1:7" x14ac:dyDescent="0.25">
      <c r="A31" s="68" t="s">
        <v>20</v>
      </c>
      <c r="B31" s="68"/>
      <c r="C31" s="68"/>
      <c r="D31" s="68"/>
      <c r="E31" s="68"/>
    </row>
    <row r="32" spans="1:7" ht="31.5" customHeight="1" x14ac:dyDescent="0.25">
      <c r="A32" s="68" t="s">
        <v>34</v>
      </c>
      <c r="B32" s="68"/>
      <c r="C32" s="68"/>
      <c r="D32" s="68"/>
      <c r="E32" s="68"/>
    </row>
    <row r="33" spans="1:5" x14ac:dyDescent="0.25">
      <c r="A33" s="68" t="s">
        <v>18</v>
      </c>
      <c r="B33" s="68"/>
      <c r="C33" s="68"/>
      <c r="D33" s="68"/>
      <c r="E33" s="68"/>
    </row>
    <row r="34" spans="1:5" x14ac:dyDescent="0.25">
      <c r="A34" s="38"/>
      <c r="B34" s="38"/>
      <c r="C34" s="38"/>
      <c r="D34" s="38"/>
      <c r="E34" s="38"/>
    </row>
    <row r="35" spans="1:5" x14ac:dyDescent="0.25">
      <c r="A35" s="38"/>
      <c r="B35" s="38"/>
      <c r="C35" s="38"/>
      <c r="D35" s="38"/>
      <c r="E35" s="38"/>
    </row>
    <row r="36" spans="1:5" x14ac:dyDescent="0.25">
      <c r="A36" s="72" t="s">
        <v>5</v>
      </c>
      <c r="B36" s="72"/>
      <c r="C36" s="72"/>
      <c r="D36" s="72"/>
      <c r="E36" s="72"/>
    </row>
    <row r="37" spans="1:5" x14ac:dyDescent="0.25">
      <c r="A37" s="68" t="s">
        <v>18</v>
      </c>
      <c r="B37" s="68"/>
      <c r="C37" s="68"/>
      <c r="D37" s="68"/>
      <c r="E37" s="68"/>
    </row>
    <row r="38" spans="1:5" x14ac:dyDescent="0.25">
      <c r="A38" s="69" t="s">
        <v>30</v>
      </c>
      <c r="B38" s="69"/>
      <c r="C38" s="69"/>
      <c r="D38" s="69"/>
      <c r="E38" s="5"/>
    </row>
    <row r="39" spans="1:5" x14ac:dyDescent="0.25">
      <c r="B39" s="70" t="s">
        <v>19</v>
      </c>
      <c r="C39" s="70"/>
      <c r="D39" s="70"/>
      <c r="E39" s="6" t="s">
        <v>6</v>
      </c>
    </row>
    <row r="40" spans="1:5" x14ac:dyDescent="0.25">
      <c r="A40" s="36"/>
      <c r="B40" s="36"/>
      <c r="C40" s="36"/>
      <c r="D40" s="36"/>
      <c r="E40" s="36"/>
    </row>
    <row r="41" spans="1:5" x14ac:dyDescent="0.25">
      <c r="A41" s="71" t="s">
        <v>31</v>
      </c>
      <c r="B41" s="71"/>
      <c r="C41" s="71"/>
      <c r="D41" s="71"/>
      <c r="E41" s="5"/>
    </row>
    <row r="42" spans="1:5" x14ac:dyDescent="0.25">
      <c r="B42" s="70" t="s">
        <v>19</v>
      </c>
      <c r="C42" s="70"/>
      <c r="D42" s="70"/>
      <c r="E42" s="6" t="s">
        <v>6</v>
      </c>
    </row>
    <row r="44" spans="1:5" x14ac:dyDescent="0.25">
      <c r="A44" s="18" t="s">
        <v>38</v>
      </c>
    </row>
    <row r="45" spans="1:5" x14ac:dyDescent="0.25">
      <c r="A45" s="14" t="s">
        <v>36</v>
      </c>
    </row>
    <row r="46" spans="1:5" x14ac:dyDescent="0.25">
      <c r="A46" s="2" t="s">
        <v>42</v>
      </c>
      <c r="B46" s="15">
        <f>'2кв'!B50</f>
        <v>7987.6700000000019</v>
      </c>
    </row>
    <row r="47" spans="1:5" ht="26.4" x14ac:dyDescent="0.25">
      <c r="A47" s="19" t="s">
        <v>67</v>
      </c>
      <c r="B47" s="20"/>
    </row>
    <row r="48" spans="1:5" ht="17.25" customHeight="1" x14ac:dyDescent="0.25">
      <c r="A48" s="2" t="s">
        <v>39</v>
      </c>
      <c r="B48" s="21">
        <v>19582.54</v>
      </c>
    </row>
    <row r="49" spans="1:2" ht="27.6" x14ac:dyDescent="0.25">
      <c r="A49" s="39" t="s">
        <v>40</v>
      </c>
      <c r="B49" s="21">
        <f>E27</f>
        <v>22329.68</v>
      </c>
    </row>
    <row r="50" spans="1:2" x14ac:dyDescent="0.25">
      <c r="A50" s="16" t="s">
        <v>41</v>
      </c>
      <c r="B50" s="22">
        <f>B46+B48-B49</f>
        <v>5240.5300000000025</v>
      </c>
    </row>
    <row r="52" spans="1:2" x14ac:dyDescent="0.25">
      <c r="B52" s="17"/>
    </row>
  </sheetData>
  <mergeCells count="29">
    <mergeCell ref="A37:E37"/>
    <mergeCell ref="A38:D38"/>
    <mergeCell ref="B39:D39"/>
    <mergeCell ref="A41:D41"/>
    <mergeCell ref="B42:D42"/>
    <mergeCell ref="A36:E36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2" zoomScale="110" zoomScaleNormal="100" zoomScaleSheetLayoutView="110" workbookViewId="0">
      <selection activeCell="A6" sqref="A6:E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77" t="s">
        <v>11</v>
      </c>
      <c r="B1" s="77"/>
      <c r="C1" s="77"/>
      <c r="D1" s="77"/>
      <c r="E1" s="77"/>
    </row>
    <row r="2" spans="1:5" ht="30" customHeight="1" x14ac:dyDescent="0.3">
      <c r="A2" s="78" t="s">
        <v>12</v>
      </c>
      <c r="B2" s="79"/>
      <c r="C2" s="79"/>
      <c r="D2" s="79"/>
      <c r="E2" s="79"/>
    </row>
    <row r="3" spans="1:5" x14ac:dyDescent="0.25">
      <c r="A3" s="80" t="s">
        <v>68</v>
      </c>
      <c r="B3" s="80"/>
      <c r="C3" s="80"/>
      <c r="D3" s="80"/>
      <c r="E3" s="80"/>
    </row>
    <row r="4" spans="1:5" s="1" customFormat="1" ht="28.2" customHeight="1" x14ac:dyDescent="0.3">
      <c r="A4" s="47" t="s">
        <v>13</v>
      </c>
      <c r="B4" s="48"/>
      <c r="C4" s="48"/>
      <c r="D4" s="84" t="s">
        <v>69</v>
      </c>
      <c r="E4" s="84"/>
    </row>
    <row r="5" spans="1:5" x14ac:dyDescent="0.25">
      <c r="A5" s="45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81" t="s">
        <v>26</v>
      </c>
      <c r="B7" s="81"/>
      <c r="C7" s="81"/>
      <c r="D7" s="81"/>
      <c r="E7" s="81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68" t="s">
        <v>27</v>
      </c>
      <c r="B9" s="68"/>
      <c r="C9" s="68"/>
      <c r="D9" s="68"/>
      <c r="E9" s="68"/>
    </row>
    <row r="10" spans="1:5" ht="25.5" customHeight="1" x14ac:dyDescent="0.25">
      <c r="A10" s="82" t="s">
        <v>14</v>
      </c>
      <c r="B10" s="83"/>
      <c r="C10" s="83"/>
      <c r="D10" s="83"/>
      <c r="E10" s="83"/>
    </row>
    <row r="11" spans="1:5" ht="30" customHeight="1" x14ac:dyDescent="0.25">
      <c r="A11" s="68" t="s">
        <v>28</v>
      </c>
      <c r="B11" s="68"/>
      <c r="C11" s="68"/>
      <c r="D11" s="68"/>
      <c r="E11" s="68"/>
    </row>
    <row r="12" spans="1:5" x14ac:dyDescent="0.25">
      <c r="A12" s="73" t="s">
        <v>15</v>
      </c>
      <c r="B12" s="74"/>
      <c r="C12" s="74"/>
      <c r="D12" s="74"/>
      <c r="E12" s="74"/>
    </row>
    <row r="13" spans="1:5" x14ac:dyDescent="0.25">
      <c r="A13" s="68" t="s">
        <v>22</v>
      </c>
      <c r="B13" s="68"/>
      <c r="C13" s="68"/>
      <c r="D13" s="68"/>
      <c r="E13" s="68"/>
    </row>
    <row r="14" spans="1:5" x14ac:dyDescent="0.25">
      <c r="A14" s="73" t="s">
        <v>2</v>
      </c>
      <c r="B14" s="74"/>
      <c r="C14" s="74"/>
      <c r="D14" s="74"/>
      <c r="E14" s="74"/>
    </row>
    <row r="15" spans="1:5" x14ac:dyDescent="0.25">
      <c r="A15" s="68" t="s">
        <v>23</v>
      </c>
      <c r="B15" s="68"/>
      <c r="C15" s="68"/>
      <c r="D15" s="68"/>
      <c r="E15" s="68"/>
    </row>
    <row r="16" spans="1:5" x14ac:dyDescent="0.25">
      <c r="A16" s="73" t="s">
        <v>16</v>
      </c>
      <c r="B16" s="74"/>
      <c r="C16" s="74"/>
      <c r="D16" s="74"/>
      <c r="E16" s="74"/>
    </row>
    <row r="17" spans="1:7" ht="27" customHeight="1" x14ac:dyDescent="0.25">
      <c r="A17" s="68" t="s">
        <v>17</v>
      </c>
      <c r="B17" s="68"/>
      <c r="C17" s="68"/>
      <c r="D17" s="68"/>
      <c r="E17" s="68"/>
    </row>
    <row r="18" spans="1:7" ht="58.5" customHeight="1" x14ac:dyDescent="0.25">
      <c r="A18" s="68" t="s">
        <v>37</v>
      </c>
      <c r="B18" s="68"/>
      <c r="C18" s="68"/>
      <c r="D18" s="68"/>
      <c r="E18" s="68"/>
    </row>
    <row r="19" spans="1:7" ht="29.25" customHeight="1" x14ac:dyDescent="0.25">
      <c r="A19" s="75" t="s">
        <v>29</v>
      </c>
      <c r="B19" s="75"/>
      <c r="C19" s="75"/>
      <c r="D19" s="75"/>
      <c r="E19" s="75"/>
    </row>
    <row r="20" spans="1:7" x14ac:dyDescent="0.25">
      <c r="A20" s="75"/>
      <c r="B20" s="75"/>
      <c r="C20" s="75"/>
      <c r="D20" s="75"/>
      <c r="E20" s="75"/>
      <c r="F20" s="2">
        <v>355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6" t="s">
        <v>45</v>
      </c>
      <c r="B22" s="9" t="s">
        <v>35</v>
      </c>
      <c r="C22" s="3" t="s">
        <v>4</v>
      </c>
      <c r="D22" s="3">
        <v>12.53</v>
      </c>
      <c r="E22" s="8">
        <f>D22*F20*G20</f>
        <v>13344.449999999999</v>
      </c>
    </row>
    <row r="23" spans="1:7" ht="69" x14ac:dyDescent="0.25">
      <c r="A23" s="7" t="s">
        <v>56</v>
      </c>
      <c r="B23" s="9" t="s">
        <v>70</v>
      </c>
      <c r="C23" s="3" t="s">
        <v>4</v>
      </c>
      <c r="D23" s="3"/>
      <c r="E23" s="8">
        <f>790.76*3</f>
        <v>2372.2799999999997</v>
      </c>
    </row>
    <row r="24" spans="1:7" x14ac:dyDescent="0.25">
      <c r="A24" s="7" t="s">
        <v>43</v>
      </c>
      <c r="B24" s="9" t="s">
        <v>24</v>
      </c>
      <c r="C24" s="3" t="s">
        <v>4</v>
      </c>
      <c r="D24" s="3">
        <v>3.43</v>
      </c>
      <c r="E24" s="8">
        <f>D24*F20*G20</f>
        <v>3652.9500000000003</v>
      </c>
    </row>
    <row r="25" spans="1:7" x14ac:dyDescent="0.25">
      <c r="A25" s="40" t="s">
        <v>32</v>
      </c>
      <c r="B25" s="9" t="s">
        <v>70</v>
      </c>
      <c r="C25" s="3" t="s">
        <v>33</v>
      </c>
      <c r="D25" s="3"/>
      <c r="E25" s="8">
        <v>0</v>
      </c>
    </row>
    <row r="26" spans="1:7" x14ac:dyDescent="0.25">
      <c r="A26" s="25"/>
      <c r="B26" s="9"/>
      <c r="C26" s="3"/>
      <c r="D26" s="3"/>
      <c r="E26" s="8"/>
    </row>
    <row r="27" spans="1:7" s="14" customFormat="1" x14ac:dyDescent="0.25">
      <c r="A27" s="41" t="s">
        <v>25</v>
      </c>
      <c r="B27" s="11"/>
      <c r="C27" s="12"/>
      <c r="D27" s="12"/>
      <c r="E27" s="13">
        <f>SUM(E22:E26)</f>
        <v>19369.68</v>
      </c>
    </row>
    <row r="29" spans="1:7" ht="31.5" customHeight="1" x14ac:dyDescent="0.25">
      <c r="A29" s="76" t="s">
        <v>90</v>
      </c>
      <c r="B29" s="76"/>
      <c r="C29" s="76"/>
      <c r="D29" s="76"/>
      <c r="E29" s="76"/>
    </row>
    <row r="30" spans="1:7" ht="31.5" customHeight="1" x14ac:dyDescent="0.25">
      <c r="A30" s="68" t="s">
        <v>21</v>
      </c>
      <c r="B30" s="68"/>
      <c r="C30" s="68"/>
      <c r="D30" s="68"/>
      <c r="E30" s="68"/>
    </row>
    <row r="31" spans="1:7" x14ac:dyDescent="0.25">
      <c r="A31" s="68" t="s">
        <v>20</v>
      </c>
      <c r="B31" s="68"/>
      <c r="C31" s="68"/>
      <c r="D31" s="68"/>
      <c r="E31" s="68"/>
    </row>
    <row r="32" spans="1:7" ht="31.5" customHeight="1" x14ac:dyDescent="0.25">
      <c r="A32" s="68" t="s">
        <v>34</v>
      </c>
      <c r="B32" s="68"/>
      <c r="C32" s="68"/>
      <c r="D32" s="68"/>
      <c r="E32" s="68"/>
    </row>
    <row r="33" spans="1:5" x14ac:dyDescent="0.25">
      <c r="A33" s="68" t="s">
        <v>18</v>
      </c>
      <c r="B33" s="68"/>
      <c r="C33" s="68"/>
      <c r="D33" s="68"/>
      <c r="E33" s="68"/>
    </row>
    <row r="34" spans="1:5" x14ac:dyDescent="0.25">
      <c r="A34" s="43"/>
      <c r="B34" s="43"/>
      <c r="C34" s="43"/>
      <c r="D34" s="43"/>
      <c r="E34" s="43"/>
    </row>
    <row r="35" spans="1:5" x14ac:dyDescent="0.25">
      <c r="A35" s="43"/>
      <c r="B35" s="43"/>
      <c r="C35" s="43"/>
      <c r="D35" s="43"/>
      <c r="E35" s="43"/>
    </row>
    <row r="36" spans="1:5" x14ac:dyDescent="0.25">
      <c r="A36" s="72" t="s">
        <v>5</v>
      </c>
      <c r="B36" s="72"/>
      <c r="C36" s="72"/>
      <c r="D36" s="72"/>
      <c r="E36" s="72"/>
    </row>
    <row r="37" spans="1:5" x14ac:dyDescent="0.25">
      <c r="A37" s="68" t="s">
        <v>18</v>
      </c>
      <c r="B37" s="68"/>
      <c r="C37" s="68"/>
      <c r="D37" s="68"/>
      <c r="E37" s="68"/>
    </row>
    <row r="38" spans="1:5" x14ac:dyDescent="0.25">
      <c r="A38" s="69" t="s">
        <v>30</v>
      </c>
      <c r="B38" s="69"/>
      <c r="C38" s="69"/>
      <c r="D38" s="69"/>
      <c r="E38" s="5"/>
    </row>
    <row r="39" spans="1:5" x14ac:dyDescent="0.25">
      <c r="B39" s="70" t="s">
        <v>19</v>
      </c>
      <c r="C39" s="70"/>
      <c r="D39" s="70"/>
      <c r="E39" s="6" t="s">
        <v>6</v>
      </c>
    </row>
    <row r="40" spans="1:5" x14ac:dyDescent="0.25">
      <c r="A40" s="44"/>
      <c r="B40" s="44"/>
      <c r="C40" s="44"/>
      <c r="D40" s="44"/>
      <c r="E40" s="44"/>
    </row>
    <row r="41" spans="1:5" x14ac:dyDescent="0.25">
      <c r="A41" s="71" t="s">
        <v>31</v>
      </c>
      <c r="B41" s="71"/>
      <c r="C41" s="71"/>
      <c r="D41" s="71"/>
      <c r="E41" s="5"/>
    </row>
    <row r="42" spans="1:5" x14ac:dyDescent="0.25">
      <c r="B42" s="70" t="s">
        <v>19</v>
      </c>
      <c r="C42" s="70"/>
      <c r="D42" s="70"/>
      <c r="E42" s="6" t="s">
        <v>6</v>
      </c>
    </row>
    <row r="44" spans="1:5" x14ac:dyDescent="0.25">
      <c r="A44" s="18" t="s">
        <v>38</v>
      </c>
    </row>
    <row r="45" spans="1:5" x14ac:dyDescent="0.25">
      <c r="A45" s="14" t="s">
        <v>36</v>
      </c>
    </row>
    <row r="46" spans="1:5" x14ac:dyDescent="0.25">
      <c r="A46" s="2" t="s">
        <v>42</v>
      </c>
      <c r="B46" s="15">
        <f>'3кв'!B50</f>
        <v>5240.5300000000025</v>
      </c>
    </row>
    <row r="47" spans="1:5" ht="26.4" x14ac:dyDescent="0.25">
      <c r="A47" s="19" t="s">
        <v>67</v>
      </c>
      <c r="B47" s="20"/>
    </row>
    <row r="48" spans="1:5" ht="17.25" customHeight="1" x14ac:dyDescent="0.25">
      <c r="A48" s="2" t="s">
        <v>39</v>
      </c>
      <c r="B48" s="21">
        <v>20678.46</v>
      </c>
    </row>
    <row r="49" spans="1:2" ht="27.6" x14ac:dyDescent="0.25">
      <c r="A49" s="46" t="s">
        <v>40</v>
      </c>
      <c r="B49" s="21">
        <f>E27</f>
        <v>19369.68</v>
      </c>
    </row>
    <row r="50" spans="1:2" x14ac:dyDescent="0.25">
      <c r="A50" s="16" t="s">
        <v>41</v>
      </c>
      <c r="B50" s="22">
        <f>B46+B48-B49</f>
        <v>6549.3100000000013</v>
      </c>
    </row>
    <row r="52" spans="1:2" x14ac:dyDescent="0.25">
      <c r="B52" s="17"/>
    </row>
  </sheetData>
  <mergeCells count="30">
    <mergeCell ref="A1:E1"/>
    <mergeCell ref="A2:E2"/>
    <mergeCell ref="A3:E3"/>
    <mergeCell ref="A6:E6"/>
    <mergeCell ref="A7:E7"/>
    <mergeCell ref="A33:E33"/>
    <mergeCell ref="A36:E36"/>
    <mergeCell ref="A15:E15"/>
    <mergeCell ref="A16:E16"/>
    <mergeCell ref="A17:E17"/>
    <mergeCell ref="A18:E18"/>
    <mergeCell ref="A19:E19"/>
    <mergeCell ref="A20:E20"/>
    <mergeCell ref="D4:E4"/>
    <mergeCell ref="A29:E29"/>
    <mergeCell ref="A30:E30"/>
    <mergeCell ref="A31:E31"/>
    <mergeCell ref="A32:E32"/>
    <mergeCell ref="A9:E9"/>
    <mergeCell ref="A10:E10"/>
    <mergeCell ref="A11:E11"/>
    <mergeCell ref="A12:E12"/>
    <mergeCell ref="A13:E13"/>
    <mergeCell ref="A14:E14"/>
    <mergeCell ref="A8:E8"/>
    <mergeCell ref="A37:E37"/>
    <mergeCell ref="A38:D38"/>
    <mergeCell ref="B39:D39"/>
    <mergeCell ref="A41:D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7" zoomScaleNormal="100" zoomScaleSheetLayoutView="100" workbookViewId="0">
      <selection activeCell="B34" sqref="B34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5" t="s">
        <v>71</v>
      </c>
      <c r="B1" s="85"/>
      <c r="C1" s="85"/>
      <c r="D1" s="49"/>
    </row>
    <row r="2" spans="1:5" ht="15.6" x14ac:dyDescent="0.3">
      <c r="A2" s="86" t="s">
        <v>72</v>
      </c>
      <c r="B2" s="86"/>
      <c r="C2" s="86"/>
      <c r="D2" s="1"/>
    </row>
    <row r="3" spans="1:5" ht="15.6" x14ac:dyDescent="0.3">
      <c r="A3" s="86" t="s">
        <v>73</v>
      </c>
      <c r="B3" s="86"/>
      <c r="C3" s="86"/>
      <c r="D3" s="1"/>
    </row>
    <row r="4" spans="1:5" ht="15.6" x14ac:dyDescent="0.3">
      <c r="A4" s="85" t="s">
        <v>87</v>
      </c>
      <c r="B4" s="85"/>
      <c r="C4" s="85"/>
      <c r="D4" s="49"/>
    </row>
    <row r="5" spans="1:5" ht="15.6" x14ac:dyDescent="0.3">
      <c r="A5" s="87"/>
      <c r="B5" s="87"/>
      <c r="C5" s="87"/>
      <c r="D5" s="1"/>
    </row>
    <row r="6" spans="1:5" ht="15.6" x14ac:dyDescent="0.3">
      <c r="A6" s="1"/>
      <c r="B6" s="50" t="s">
        <v>74</v>
      </c>
      <c r="C6" s="51">
        <f>'1кв'!B46</f>
        <v>10176.030000000001</v>
      </c>
      <c r="D6" s="52"/>
    </row>
    <row r="7" spans="1:5" ht="15.6" x14ac:dyDescent="0.3">
      <c r="A7" s="1"/>
      <c r="B7" s="50" t="s">
        <v>88</v>
      </c>
      <c r="C7" s="51"/>
      <c r="D7" s="52"/>
    </row>
    <row r="8" spans="1:5" ht="15.6" x14ac:dyDescent="0.3">
      <c r="A8" s="53" t="s">
        <v>75</v>
      </c>
      <c r="B8" s="50" t="s">
        <v>76</v>
      </c>
      <c r="C8" s="54">
        <v>78004.479999999996</v>
      </c>
      <c r="D8" s="20"/>
    </row>
    <row r="9" spans="1:5" ht="15.6" x14ac:dyDescent="0.3">
      <c r="A9" s="48"/>
      <c r="B9" s="50" t="s">
        <v>77</v>
      </c>
      <c r="C9" s="56">
        <f>SUM(C8:C8)</f>
        <v>78004.479999999996</v>
      </c>
      <c r="D9" s="52"/>
    </row>
    <row r="10" spans="1:5" ht="15.6" x14ac:dyDescent="0.3">
      <c r="A10" s="1"/>
      <c r="B10" s="88"/>
      <c r="C10" s="88"/>
      <c r="D10" s="57"/>
    </row>
    <row r="11" spans="1:5" ht="15.6" x14ac:dyDescent="0.3">
      <c r="A11" s="1" t="s">
        <v>78</v>
      </c>
      <c r="B11" s="55" t="s">
        <v>79</v>
      </c>
      <c r="C11" s="58">
        <f>'1кв'!E22+'2кв'!E22+'3кв'!E22+'4кв'!E22</f>
        <v>51993.299999999996</v>
      </c>
      <c r="D11" s="57"/>
    </row>
    <row r="12" spans="1:5" ht="46.8" x14ac:dyDescent="0.3">
      <c r="A12" s="1"/>
      <c r="B12" s="66" t="s">
        <v>56</v>
      </c>
      <c r="C12" s="58">
        <f>'1кв'!E23+'2кв'!E23+'3кв'!E23+'4кв'!E23</f>
        <v>7290.12</v>
      </c>
      <c r="D12" s="57"/>
      <c r="E12" s="59"/>
    </row>
    <row r="13" spans="1:5" ht="15.6" x14ac:dyDescent="0.3">
      <c r="B13" s="66" t="s">
        <v>43</v>
      </c>
      <c r="C13" s="58">
        <f>'1кв'!E24+'2кв'!E24+'3кв'!E24+'4кв'!E24</f>
        <v>14334.900000000001</v>
      </c>
      <c r="D13" s="57"/>
    </row>
    <row r="14" spans="1:5" ht="15.6" x14ac:dyDescent="0.3">
      <c r="A14" s="1"/>
      <c r="B14" s="66" t="s">
        <v>32</v>
      </c>
      <c r="C14" s="58">
        <f>'1кв'!E25+'2кв'!E25+'3кв'!E25+'4кв'!E25</f>
        <v>26.83</v>
      </c>
      <c r="D14" s="57"/>
    </row>
    <row r="15" spans="1:5" ht="15.6" x14ac:dyDescent="0.3">
      <c r="A15" s="1"/>
      <c r="B15" s="60" t="s">
        <v>89</v>
      </c>
      <c r="C15" s="61">
        <f>25.5*197.1</f>
        <v>5026.05</v>
      </c>
      <c r="D15" s="57"/>
    </row>
    <row r="16" spans="1:5" ht="15.6" x14ac:dyDescent="0.3">
      <c r="A16" s="1"/>
      <c r="B16" s="62" t="s">
        <v>80</v>
      </c>
      <c r="C16" s="61">
        <f>SUM(C17:C18)</f>
        <v>2960</v>
      </c>
      <c r="D16" s="57"/>
    </row>
    <row r="17" spans="1:5" ht="15.6" x14ac:dyDescent="0.3">
      <c r="A17" s="1"/>
      <c r="B17" s="67" t="s">
        <v>64</v>
      </c>
      <c r="C17" s="61">
        <v>2960</v>
      </c>
      <c r="D17" s="57"/>
    </row>
    <row r="18" spans="1:5" ht="15.6" x14ac:dyDescent="0.3">
      <c r="A18" s="1"/>
      <c r="B18" s="25"/>
      <c r="C18" s="61"/>
      <c r="D18" s="57"/>
    </row>
    <row r="19" spans="1:5" ht="15.6" x14ac:dyDescent="0.3">
      <c r="A19" s="1"/>
      <c r="B19" s="63" t="s">
        <v>81</v>
      </c>
      <c r="C19" s="64">
        <f>SUM(C11:C16)</f>
        <v>81631.200000000012</v>
      </c>
      <c r="D19" s="57"/>
      <c r="E19" s="59"/>
    </row>
    <row r="20" spans="1:5" ht="15.6" x14ac:dyDescent="0.3">
      <c r="A20" s="1"/>
      <c r="B20" s="65" t="s">
        <v>82</v>
      </c>
      <c r="C20" s="64">
        <f>C6+C9-C19</f>
        <v>6549.3099999999831</v>
      </c>
      <c r="D20" s="57"/>
    </row>
    <row r="21" spans="1:5" ht="15.6" x14ac:dyDescent="0.3">
      <c r="A21" s="1"/>
      <c r="B21" s="53"/>
      <c r="C21" s="53"/>
      <c r="D21" s="57"/>
    </row>
    <row r="22" spans="1:5" ht="15.6" x14ac:dyDescent="0.3">
      <c r="A22" s="1"/>
      <c r="B22" s="53"/>
      <c r="C22" s="53"/>
      <c r="D22" s="57"/>
    </row>
    <row r="23" spans="1:5" ht="15.6" x14ac:dyDescent="0.3">
      <c r="A23" s="1"/>
      <c r="B23" s="53"/>
      <c r="C23" s="53"/>
      <c r="D23" s="57"/>
    </row>
    <row r="24" spans="1:5" ht="15.6" x14ac:dyDescent="0.3">
      <c r="A24" s="53" t="s">
        <v>83</v>
      </c>
      <c r="C24" s="53"/>
      <c r="D24" s="57"/>
    </row>
    <row r="25" spans="1:5" ht="15.6" x14ac:dyDescent="0.3">
      <c r="A25" s="1"/>
      <c r="B25" s="53"/>
      <c r="C25" s="53"/>
      <c r="D25" s="57"/>
    </row>
    <row r="26" spans="1:5" ht="15.6" x14ac:dyDescent="0.3">
      <c r="A26" s="1"/>
      <c r="B26" s="53"/>
      <c r="C26" s="53"/>
      <c r="D26" s="57"/>
    </row>
    <row r="27" spans="1:5" ht="15.6" x14ac:dyDescent="0.3">
      <c r="A27" s="1" t="s">
        <v>84</v>
      </c>
      <c r="B27" s="53" t="s">
        <v>85</v>
      </c>
      <c r="C27" s="53"/>
      <c r="D27" s="57"/>
    </row>
    <row r="28" spans="1:5" ht="15.6" x14ac:dyDescent="0.3">
      <c r="A28" s="1"/>
      <c r="B28" s="53" t="s">
        <v>91</v>
      </c>
      <c r="C28" s="53"/>
      <c r="D28" s="57"/>
    </row>
    <row r="29" spans="1:5" ht="15.6" x14ac:dyDescent="0.3">
      <c r="A29" s="1"/>
      <c r="B29" s="53" t="s">
        <v>86</v>
      </c>
      <c r="C29" s="53"/>
      <c r="D29" s="57"/>
    </row>
    <row r="30" spans="1:5" ht="15.6" x14ac:dyDescent="0.3">
      <c r="A30" s="1"/>
      <c r="B30" s="53"/>
      <c r="C30" s="53"/>
      <c r="D30" s="57"/>
    </row>
    <row r="31" spans="1:5" ht="15.6" x14ac:dyDescent="0.3">
      <c r="A31" s="89" t="s">
        <v>92</v>
      </c>
      <c r="B31" s="89"/>
      <c r="C31" s="89"/>
      <c r="D31" s="57"/>
    </row>
    <row r="32" spans="1:5" ht="15.6" x14ac:dyDescent="0.3">
      <c r="A32" s="1"/>
      <c r="B32" s="53"/>
      <c r="C32" s="53"/>
      <c r="D32" s="57"/>
    </row>
    <row r="33" spans="1:4" ht="15.6" x14ac:dyDescent="0.3">
      <c r="A33" s="1"/>
      <c r="B33" s="53"/>
      <c r="C33" s="53"/>
      <c r="D33" s="57"/>
    </row>
    <row r="34" spans="1:4" ht="15.6" x14ac:dyDescent="0.3">
      <c r="A34" s="1"/>
      <c r="B34" s="53"/>
      <c r="C34" s="53"/>
      <c r="D34" s="57"/>
    </row>
    <row r="35" spans="1:4" ht="15.6" x14ac:dyDescent="0.3">
      <c r="A35" s="1"/>
      <c r="B35" s="53"/>
      <c r="C35" s="53"/>
      <c r="D35" s="57"/>
    </row>
    <row r="36" spans="1:4" ht="15.6" x14ac:dyDescent="0.3">
      <c r="A36" s="1"/>
      <c r="B36" s="53"/>
      <c r="C36" s="53"/>
      <c r="D36" s="57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2021-03-15T08:50:17Z</dcterms:modified>
</cp:coreProperties>
</file>